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30" activeTab="4"/>
  </bookViews>
  <sheets>
    <sheet name="стр.1" sheetId="9" r:id="rId1"/>
    <sheet name="стр.2_9_Разд.1_3 (2)" sheetId="11" r:id="rId2"/>
    <sheet name="стр.10_17_Разд.4" sheetId="6" r:id="rId3"/>
    <sheet name="стр.18_Разд.5" sheetId="7" r:id="rId4"/>
    <sheet name="стр.19_Разд.6" sheetId="13" r:id="rId5"/>
  </sheets>
  <definedNames>
    <definedName name="_xlnm.Print_Area" localSheetId="0">стр.1!$A$1:$EY$32</definedName>
    <definedName name="_xlnm.Print_Area" localSheetId="3">стр.18_Разд.5!$A$1:$O$39</definedName>
    <definedName name="_xlnm.Print_Area" localSheetId="4">стр.19_Разд.6!$A$1:$K$32</definedName>
    <definedName name="_xlnm.Print_Area" localSheetId="1">'стр.2_9_Разд.1_3 (2)'!$A$1:$H$134</definedName>
  </definedNames>
  <calcPr calcId="145621"/>
</workbook>
</file>

<file path=xl/calcChain.xml><?xml version="1.0" encoding="utf-8"?>
<calcChain xmlns="http://schemas.openxmlformats.org/spreadsheetml/2006/main">
  <c r="Q29" i="7" l="1"/>
  <c r="Q28" i="7"/>
  <c r="Q27" i="7"/>
  <c r="Q26" i="7"/>
  <c r="Q25" i="7"/>
  <c r="Q22" i="7"/>
  <c r="Q21" i="7"/>
  <c r="Q20" i="7"/>
  <c r="Q18" i="7"/>
  <c r="Q17" i="7"/>
  <c r="Q16" i="7"/>
  <c r="Q15" i="7"/>
  <c r="Q14" i="7"/>
  <c r="Q13" i="7"/>
  <c r="K8" i="13" l="1"/>
  <c r="G9" i="13" l="1"/>
  <c r="G8" i="13"/>
  <c r="D81" i="11" l="1"/>
  <c r="H118" i="11" l="1"/>
  <c r="G118" i="11"/>
  <c r="E118" i="11"/>
  <c r="D118" i="11"/>
  <c r="E58" i="11"/>
  <c r="D58" i="11"/>
  <c r="E55" i="11"/>
  <c r="D55" i="11"/>
  <c r="E45" i="11"/>
  <c r="D45" i="11"/>
  <c r="H10" i="11"/>
  <c r="H8" i="11" s="1"/>
  <c r="G10" i="11"/>
  <c r="G8" i="11" s="1"/>
  <c r="E10" i="11"/>
  <c r="E8" i="11" s="1"/>
  <c r="D10" i="11"/>
  <c r="D8" i="11" s="1"/>
  <c r="D44" i="11" l="1"/>
  <c r="E54" i="11"/>
  <c r="E50" i="11" s="1"/>
  <c r="E44" i="11" s="1"/>
  <c r="D54" i="11"/>
  <c r="D50" i="11" s="1"/>
  <c r="G134" i="11"/>
  <c r="H134" i="11"/>
  <c r="J24" i="7"/>
  <c r="Q24" i="7" s="1"/>
  <c r="G23" i="7"/>
  <c r="F9" i="7" l="1"/>
  <c r="F10" i="7" s="1"/>
  <c r="F134" i="11" l="1"/>
  <c r="O23" i="7"/>
  <c r="O8" i="7" s="1"/>
  <c r="N23" i="7"/>
  <c r="N8" i="7" s="1"/>
  <c r="M23" i="7"/>
  <c r="L23" i="7"/>
  <c r="K23" i="7"/>
  <c r="J23" i="7"/>
  <c r="Q23" i="7" s="1"/>
  <c r="I23" i="7"/>
  <c r="I8" i="7" s="1"/>
  <c r="H23" i="7"/>
  <c r="H8" i="7" s="1"/>
  <c r="F23" i="7"/>
  <c r="M19" i="7" l="1"/>
  <c r="L19" i="7"/>
  <c r="K19" i="7"/>
  <c r="J19" i="7"/>
  <c r="Q19" i="7" s="1"/>
  <c r="G19" i="7"/>
  <c r="F19" i="7"/>
  <c r="K9" i="7"/>
  <c r="M9" i="7"/>
  <c r="L9" i="7"/>
  <c r="J9" i="7"/>
  <c r="G9" i="7"/>
  <c r="M10" i="7" l="1"/>
  <c r="M8" i="7"/>
  <c r="J10" i="7"/>
  <c r="J8" i="7"/>
  <c r="G10" i="7"/>
  <c r="G8" i="7"/>
  <c r="L10" i="7"/>
  <c r="L8" i="7"/>
  <c r="K10" i="7"/>
  <c r="K8" i="7"/>
  <c r="F8" i="7"/>
</calcChain>
</file>

<file path=xl/comments1.xml><?xml version="1.0" encoding="utf-8"?>
<comments xmlns="http://schemas.openxmlformats.org/spreadsheetml/2006/main">
  <authors>
    <author>Грищенко</author>
  </authors>
  <commentList>
    <comment ref="J5" authorId="0">
      <text>
        <r>
          <rPr>
            <b/>
            <sz val="9"/>
            <color indexed="81"/>
            <rFont val="Tahoma"/>
            <family val="2"/>
            <charset val="204"/>
          </rPr>
          <t>касса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финансирование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Чепелюк Денис Александрович</author>
  </authors>
  <commentList>
    <comment ref="A10" authorId="0">
      <text>
        <r>
          <rPr>
            <b/>
            <sz val="9"/>
            <color indexed="81"/>
            <rFont val="Tahoma"/>
            <family val="2"/>
            <charset val="204"/>
          </rPr>
          <t>Чепелюк Денис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объект реализуется с 2011 года</t>
        </r>
      </text>
    </comment>
    <comment ref="K10" authorId="0">
      <text>
        <r>
          <rPr>
            <b/>
            <sz val="9"/>
            <color indexed="81"/>
            <rFont val="Tahoma"/>
            <family val="2"/>
            <charset val="204"/>
          </rPr>
          <t>Чепелюк Денис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сумма с 2014 года</t>
        </r>
      </text>
    </comment>
    <comment ref="L10" authorId="0">
      <text>
        <r>
          <rPr>
            <b/>
            <sz val="9"/>
            <color indexed="81"/>
            <rFont val="Tahoma"/>
            <family val="2"/>
            <charset val="204"/>
          </rPr>
          <t>Чепелюк Денис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сумма с 2011 года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04"/>
          </rPr>
          <t>Чепелюк Денис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объект реализуется с 2012 года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Чепелюк Денис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сумма с 2014 года</t>
        </r>
      </text>
    </comment>
    <comment ref="L11" authorId="0">
      <text>
        <r>
          <rPr>
            <b/>
            <sz val="9"/>
            <color indexed="81"/>
            <rFont val="Tahoma"/>
            <family val="2"/>
            <charset val="204"/>
          </rPr>
          <t>Чепелюк Денис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сумма с 2011 года</t>
        </r>
      </text>
    </comment>
    <comment ref="A12" authorId="0">
      <text>
        <r>
          <rPr>
            <b/>
            <sz val="9"/>
            <color indexed="81"/>
            <rFont val="Tahoma"/>
            <family val="2"/>
            <charset val="204"/>
          </rPr>
          <t>Чепелюк Денис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объект реализуется с 2013 года</t>
        </r>
      </text>
    </comment>
    <comment ref="K12" authorId="0">
      <text>
        <r>
          <rPr>
            <b/>
            <sz val="9"/>
            <color indexed="81"/>
            <rFont val="Tahoma"/>
            <family val="2"/>
            <charset val="204"/>
          </rPr>
          <t>Чепелюк Денис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сумма с 2014 года</t>
        </r>
      </text>
    </comment>
    <comment ref="L12" authorId="0">
      <text>
        <r>
          <rPr>
            <b/>
            <sz val="9"/>
            <color indexed="81"/>
            <rFont val="Tahoma"/>
            <family val="2"/>
            <charset val="204"/>
          </rPr>
          <t>Чепелюк Денис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сумма с 2011 года</t>
        </r>
      </text>
    </comment>
    <comment ref="A17" authorId="0">
      <text>
        <r>
          <rPr>
            <b/>
            <sz val="9"/>
            <color indexed="81"/>
            <rFont val="Tahoma"/>
            <family val="2"/>
            <charset val="204"/>
          </rPr>
          <t>Чепелюк Денис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Данный объект продолжится после окончания ДВИБРа (ДВИБР до 2017 года, а у этого объекта срок ввода - 2018)</t>
        </r>
      </text>
    </comment>
  </commentList>
</comments>
</file>

<file path=xl/sharedStrings.xml><?xml version="1.0" encoding="utf-8"?>
<sst xmlns="http://schemas.openxmlformats.org/spreadsheetml/2006/main" count="1053" uniqueCount="532">
  <si>
    <t>Наименование показателей</t>
  </si>
  <si>
    <t>№ строки</t>
  </si>
  <si>
    <t>За отчетный период</t>
  </si>
  <si>
    <t>Нарастающим итогом с начала 
отчетного периода</t>
  </si>
  <si>
    <t>Федеральный бюджет</t>
  </si>
  <si>
    <t>Бюджет субъекта Российской Федерации</t>
  </si>
  <si>
    <t>Местный бюджет</t>
  </si>
  <si>
    <t>Всего учтено при формировании дорожных фондов (сумма строк 02, 22, 23)</t>
  </si>
  <si>
    <t>01</t>
  </si>
  <si>
    <t>в том числе:</t>
  </si>
  <si>
    <t>Налоговые и иные поступления в бюджет, всего (сумма строк с 03 по 21), в том числе:</t>
  </si>
  <si>
    <t>02</t>
  </si>
  <si>
    <t>03</t>
  </si>
  <si>
    <t>х</t>
  </si>
  <si>
    <t>транспортный налог</t>
  </si>
  <si>
    <t>04</t>
  </si>
  <si>
    <t>иные налоговые доходы, установленные законодательством, учитываемые при формировании дорожных фондов</t>
  </si>
  <si>
    <t>05</t>
  </si>
  <si>
    <t>06</t>
  </si>
  <si>
    <t>доходы от передачи в аренду земельных участков, расположенных в полосе отвода автомобильных дорог общего пользования</t>
  </si>
  <si>
    <t>07</t>
  </si>
  <si>
    <t>08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</si>
  <si>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</si>
  <si>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09</t>
  </si>
  <si>
    <t>10</t>
  </si>
  <si>
    <t>11</t>
  </si>
  <si>
    <t>12</t>
  </si>
  <si>
    <t>13</t>
  </si>
  <si>
    <t>14</t>
  </si>
  <si>
    <t>автомобильных дорог общего пользования</t>
  </si>
  <si>
    <t>15</t>
  </si>
  <si>
    <t>16</t>
  </si>
  <si>
    <t>17</t>
  </si>
  <si>
    <t>18</t>
  </si>
  <si>
    <t>19</t>
  </si>
  <si>
    <t>прочие неналоговые доходы</t>
  </si>
  <si>
    <t>20</t>
  </si>
  <si>
    <t>доходы от возврата остатков межбюджетных трансфертов прошлых лет</t>
  </si>
  <si>
    <t>21</t>
  </si>
  <si>
    <t>Базовый объем бюджетных ассигнований дорожного фонда</t>
  </si>
  <si>
    <t>22</t>
  </si>
  <si>
    <t>Остатки бюджетных ассигнований дорожных фондов, не использованные в отчетном финансовом году</t>
  </si>
  <si>
    <t>23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</si>
  <si>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</si>
  <si>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</si>
  <si>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</si>
  <si>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Израсходовано средств за отчетный период - всего (сумма строк 02, 07, 27 - 28, 32, 36 - 41), в том числе на:</t>
  </si>
  <si>
    <t>капитальный ремонт, ремонт и содержание автомобильных дорог общего пользования - всего (сумма строк 03 - 06), из них на: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</si>
  <si>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</si>
  <si>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</si>
  <si>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</si>
  <si>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</si>
  <si>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</si>
  <si>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выплаты компенсационного характера 
за убытки и упущенную выгоду владельцам переустраиваемых инженерных коммуникаций</t>
  </si>
  <si>
    <t>затраты, связанные с выполнением археологических раскопок в пределах строительной площадки</t>
  </si>
  <si>
    <t>плата за аренду земельного участка, предоставляемого на период проектирования 
и строительства объекта</t>
  </si>
  <si>
    <t>работы по переустройству инженерных коммуникаций</t>
  </si>
  <si>
    <t>24</t>
  </si>
  <si>
    <t>иные затраты, связанные с подготовкой территории строительства</t>
  </si>
  <si>
    <t>25</t>
  </si>
  <si>
    <t>непосредственно строительство, реконструкция автомобильных дорог общего пользования</t>
  </si>
  <si>
    <t>26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</si>
  <si>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</si>
  <si>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27</t>
  </si>
  <si>
    <t>28</t>
  </si>
  <si>
    <t>29</t>
  </si>
  <si>
    <t>30</t>
  </si>
  <si>
    <t>31</t>
  </si>
  <si>
    <t>32</t>
  </si>
  <si>
    <t>33</t>
  </si>
  <si>
    <t>на капитальный ремонт и ремонт автомобильных дорог общего пользования населенных пунктов</t>
  </si>
  <si>
    <t>34</t>
  </si>
  <si>
    <t>35</t>
  </si>
  <si>
    <t>выполнение научно-исследовательских и опытно-конструкторских работ в области дорожного хозяйства</t>
  </si>
  <si>
    <t>36</t>
  </si>
  <si>
    <t>обеспечение транспортной безопасности объектов автомобильного транспорта и дорожного хозяйства</t>
  </si>
  <si>
    <t>37</t>
  </si>
  <si>
    <t>содержание подведомственных государственных (муниципальных) учреждений, осуществляющих управление дорожным хозяйством</t>
  </si>
  <si>
    <t>38</t>
  </si>
  <si>
    <t>осуществление иных мероприятий в отношении автомобильных дорог общего пользования, финансируемых за счет средств дорожного фонда</t>
  </si>
  <si>
    <t>39</t>
  </si>
  <si>
    <t>предоставление бюджетного кредита на строительство (реконструкцию), капитальный ремонт, ремонт 
и содержание автомобильных дорог общего пользования</t>
  </si>
  <si>
    <t>40</t>
  </si>
  <si>
    <t>41</t>
  </si>
  <si>
    <t>На начало отчетного периода</t>
  </si>
  <si>
    <t>На конец отчетного периода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</si>
  <si>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</si>
  <si>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Объемы поступлений в бюджеты бюджетной системы и иных средств, учитываемых 
при формировании дорожных фондов</t>
  </si>
  <si>
    <t>Объем ассигнований дорожных фондов в соответствии с законами о бюджете</t>
  </si>
  <si>
    <t>Израсходовано средств - всего (сумма строк 05, 06, 10 - 16), в том числе: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</si>
  <si>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</si>
  <si>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</si>
  <si>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проведение работ по подготовке территории строительства</t>
  </si>
  <si>
    <t>предоставление субсидий Государственной компании «Российские автомобильные дороги» 
в виде имущественных взносов Российской Федерации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</si>
  <si>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
или местного значения и искусственных сооружений на них</t>
  </si>
  <si>
    <t>Изменение остатка средств за отчетный период - всего (разница по строке 03 между величинами показателя на начало отчетного периода и на конец отчетного периода)</t>
  </si>
  <si>
    <t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</si>
  <si>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</si>
  <si>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</si>
  <si>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 свыше 12 тонн</t>
  </si>
  <si>
    <t>поступления в виде субсидий из бюджетов бюджетной системы Российской Федерации на финансовое 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</si>
  <si>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</si>
  <si>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</si>
  <si>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</si>
  <si>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</si>
  <si>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</si>
  <si>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</si>
  <si>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 общего пользования регионального или местного значения и искусственных сооружений на них - всего (сумма строк 29 - 31), в том числе:</t>
  </si>
  <si>
    <t>предоставление субсидий из дорожного фонда субъекта Российской Федерации местным бюджетам на софинансирование строительства и реконструкции, 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всего (сумма строк 33 - 35), из них:</t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</si>
  <si>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</si>
  <si>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</si>
  <si>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Федерального дорожного фонда, дорожных фондов субъектов Российской Федерации, муниципальных дорожных фондов</t>
  </si>
  <si>
    <t>по направлениям</t>
  </si>
  <si>
    <t>Код по ОКЕИ: тысяча рублей - 384 (с одним десятичным знаком)</t>
  </si>
  <si>
    <t>Раздел 4. Результаты деятельности дорожных фондов*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</si>
  <si>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</si>
  <si>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</si>
  <si>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>За отчетный год на сети автомобильных дорог общего пользования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</si>
  <si>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</si>
  <si>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</si>
  <si>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</si>
  <si>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</si>
  <si>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</si>
  <si>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км</t>
  </si>
  <si>
    <t>на конец отчетного года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</si>
  <si>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</si>
  <si>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%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</si>
  <si>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</si>
  <si>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</si>
  <si>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 xml:space="preserve">Протяженность автомобильных дорог, обеспечивающих пропуск транспортных средств с нагрузкой 
на ось 10 тонн 
</t>
  </si>
  <si>
    <t>Протяженность автомобильных дорог, обеспечивающих пропуск транспортных средств с нагрузкой 
на ось 11,5 тонны</t>
  </si>
  <si>
    <t>* Заполняется по итогам за год.</t>
  </si>
  <si>
    <t>Коды по ОКЕИ: километр - 008; погонный метр - 018; метр квадратный - 055; гектар - 059; процент - 744; штука - 79</t>
  </si>
  <si>
    <t>Протяженность автомобильных дорог, находящихся в строительстве и реконструкции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</si>
  <si>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</si>
  <si>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</si>
  <si>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</si>
  <si>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</si>
  <si>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</si>
  <si>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</si>
  <si>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r>
      <t>тыс. м</t>
    </r>
    <r>
      <rPr>
        <vertAlign val="superscript"/>
        <sz val="10"/>
        <rFont val="Times New Roman"/>
        <family val="1"/>
        <charset val="204"/>
      </rPr>
      <t>2</t>
    </r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</si>
  <si>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</si>
  <si>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</si>
  <si>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шт.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</si>
  <si>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</si>
  <si>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</si>
  <si>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</si>
  <si>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</si>
  <si>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</si>
  <si>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</si>
  <si>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</si>
  <si>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</si>
  <si>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</si>
  <si>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</si>
  <si>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Количество тоннелей автомобильных, находящихся в строительстве и реконструкции</t>
  </si>
  <si>
    <t>из строки 26 - количество тоннелей автомобильных, введенных в эксплуатацию после строительства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</si>
  <si>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</si>
  <si>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</si>
  <si>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надземных</t>
  </si>
  <si>
    <t>подземных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</si>
  <si>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</si>
  <si>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</si>
  <si>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</si>
  <si>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</si>
  <si>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</si>
  <si>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</si>
  <si>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</si>
  <si>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42</t>
  </si>
  <si>
    <t>шумозащитных сооружений</t>
  </si>
  <si>
    <t>43</t>
  </si>
  <si>
    <t>озеленения, имеющего защитное значение</t>
  </si>
  <si>
    <t>44</t>
  </si>
  <si>
    <t>устройств, предназначенных для защиты автомобильных дорог от снежных лавин, селей, камнепадов и т.д.</t>
  </si>
  <si>
    <t>45</t>
  </si>
  <si>
    <t>Общая длина подпорных стен, введенных в эксплуатацию после строительства и реконструкции</t>
  </si>
  <si>
    <t>46</t>
  </si>
  <si>
    <t>Общая площадь внешней поверхности подпорных стен, введенных в эксплуатацию после строительства и реконструкции</t>
  </si>
  <si>
    <t>47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</si>
  <si>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</si>
  <si>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48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</si>
  <si>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</si>
  <si>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49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</si>
  <si>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</si>
  <si>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50</t>
  </si>
  <si>
    <t>Количество зданий, введенных в эксплуатацию после строительства и реконструкции</t>
  </si>
  <si>
    <t>51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</si>
  <si>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</si>
  <si>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52</t>
  </si>
  <si>
    <t>из строки 51 - административных зданий</t>
  </si>
  <si>
    <t>53</t>
  </si>
  <si>
    <t>Протяженность построенных и реконструированных ограждений барьерных на автомобильных дорогах</t>
  </si>
  <si>
    <t>54</t>
  </si>
  <si>
    <t>из строки 54 - ограждение барьерное из бетона, аналогичное типу Нью-Джерси</t>
  </si>
  <si>
    <t>55</t>
  </si>
  <si>
    <t>Площадь земельных участков, отведенная для строительства и реконструкции автомобильных дорог</t>
  </si>
  <si>
    <t>56</t>
  </si>
  <si>
    <t>га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</si>
  <si>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</si>
  <si>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57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</si>
  <si>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</si>
  <si>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58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</si>
  <si>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</si>
  <si>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59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</si>
  <si>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</si>
  <si>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60</t>
  </si>
  <si>
    <t>из строки 60 - трубопроводы высокого давления</t>
  </si>
  <si>
    <t>61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</si>
  <si>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</si>
  <si>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62</t>
  </si>
  <si>
    <t>Количество построенных и реконструированных примыканий и пересечений автомобильных дорог 
в одном уровне</t>
  </si>
  <si>
    <t>63</t>
  </si>
  <si>
    <t>Количество построенных и реконструированных транспортных развязок в разных уровнях 
на пересечениях автомобильных дорог</t>
  </si>
  <si>
    <t>64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</si>
  <si>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</si>
  <si>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65</t>
  </si>
  <si>
    <t>Количество построенных и реконструированных дорожных светофорных объектов</t>
  </si>
  <si>
    <t>66</t>
  </si>
  <si>
    <t>Протяженность построенных и реконструированных велосипедных дорожек</t>
  </si>
  <si>
    <t>67</t>
  </si>
  <si>
    <t>Протяженность построенных и реконструированных тротуаров и пешеходных дорожек</t>
  </si>
  <si>
    <t>68</t>
  </si>
  <si>
    <t>Количество построенных и реконструированных железнодорожных переездов в одном уровне</t>
  </si>
  <si>
    <t>69</t>
  </si>
  <si>
    <t>из строки 69 - оборудовано автоматическими шлагбаумами</t>
  </si>
  <si>
    <t>70</t>
  </si>
  <si>
    <t>из строки 69 - оборудовано заградительными устройствами</t>
  </si>
  <si>
    <t>71</t>
  </si>
  <si>
    <t>Протяженность автомобильных дорог, находящихся в капитальном ремонте и ремонте</t>
  </si>
  <si>
    <t>72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</si>
  <si>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</si>
  <si>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73</t>
  </si>
  <si>
    <t>после капитального ремонта</t>
  </si>
  <si>
    <t>74</t>
  </si>
  <si>
    <t>после ремонта</t>
  </si>
  <si>
    <t>75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</si>
  <si>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</si>
  <si>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76</t>
  </si>
  <si>
    <t>77</t>
  </si>
  <si>
    <t>78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</si>
  <si>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</si>
  <si>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79</t>
  </si>
  <si>
    <t>80</t>
  </si>
  <si>
    <t>81</t>
  </si>
  <si>
    <t>Количество мостов, путепроводов, эстакад, находящихся в капитальном ремонте и ремонте</t>
  </si>
  <si>
    <t>82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</si>
  <si>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</si>
  <si>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83</t>
  </si>
  <si>
    <t>84</t>
  </si>
  <si>
    <t>85</t>
  </si>
  <si>
    <t>Длина мостов, путепроводов, эстакад, находящихся в капитальном ремонте и ремонте</t>
  </si>
  <si>
    <t>86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</si>
  <si>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</si>
  <si>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87</t>
  </si>
  <si>
    <t>88</t>
  </si>
  <si>
    <t>89</t>
  </si>
  <si>
    <t>Общая площадь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</si>
  <si>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90</t>
  </si>
  <si>
    <t>91</t>
  </si>
  <si>
    <t>92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</si>
  <si>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</si>
  <si>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93</t>
  </si>
  <si>
    <t>94</t>
  </si>
  <si>
    <t>95</t>
  </si>
  <si>
    <t>Количество тоннелей автомобильных, находящихся в капитальном ремонте и ремонте</t>
  </si>
  <si>
    <t>96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</si>
  <si>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</si>
  <si>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97</t>
  </si>
  <si>
    <t>98</t>
  </si>
  <si>
    <t>99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</si>
  <si>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</si>
  <si>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100</t>
  </si>
  <si>
    <t>101</t>
  </si>
  <si>
    <t>102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</si>
  <si>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</si>
  <si>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103</t>
  </si>
  <si>
    <t>104</t>
  </si>
  <si>
    <t>105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</si>
  <si>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</si>
  <si>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>106</t>
  </si>
  <si>
    <t>107</t>
  </si>
  <si>
    <t>108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</si>
  <si>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</si>
  <si>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109</t>
  </si>
  <si>
    <t>110</t>
  </si>
  <si>
    <t>111</t>
  </si>
  <si>
    <t>Количество труб водопропускных, введенных в эксплуатацию после капитального ремонта и ремонта</t>
  </si>
  <si>
    <t>112</t>
  </si>
  <si>
    <t>из строки 112 - труб водопропускных, имеющих диаметр (для круглых труб) или ширину лотка более двух метров</t>
  </si>
  <si>
    <t>113</t>
  </si>
  <si>
    <t>Общая длина труб водопропускных, введенных в эксплуатацию после капитального ремонта и ремонта</t>
  </si>
  <si>
    <t>114</t>
  </si>
  <si>
    <t>из строки 114 - труб водопропускных, имеющих диаметр (для круглых труб) или ширину лотка более двух метров</t>
  </si>
  <si>
    <t>115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</si>
  <si>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</si>
  <si>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116</t>
  </si>
  <si>
    <t>117</t>
  </si>
  <si>
    <t>118</t>
  </si>
  <si>
    <t>119</t>
  </si>
  <si>
    <t>Общая длина подпорных стен, введенных в эксплуатацию после капитального ремонта и ремонта</t>
  </si>
  <si>
    <t>120</t>
  </si>
  <si>
    <t>Общая площадь внешней поверхности подпорных стен, введенных в эксплуатацию после капитального ремонта и ремонта</t>
  </si>
  <si>
    <t>121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</si>
  <si>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</si>
  <si>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122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</si>
  <si>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</si>
  <si>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123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</si>
  <si>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</si>
  <si>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124</t>
  </si>
  <si>
    <t>Количество зданий, введенных в эксплуатацию после капитального ремонта и ремонта</t>
  </si>
  <si>
    <t>125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</si>
  <si>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</si>
  <si>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126</t>
  </si>
  <si>
    <t>из строки 125 - административных зданий</t>
  </si>
  <si>
    <t>127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</si>
  <si>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</si>
  <si>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128</t>
  </si>
  <si>
    <t>из строки 128 - ограждение барьерное из бетона, аналогичное типу Нью-Джерси</t>
  </si>
  <si>
    <t>129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</si>
  <si>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</si>
  <si>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130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</si>
  <si>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</si>
  <si>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131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</si>
  <si>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</si>
  <si>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132</t>
  </si>
  <si>
    <t>из строки 132 - трубопроводы высокого давления</t>
  </si>
  <si>
    <t>133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</si>
  <si>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</si>
  <si>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134</t>
  </si>
  <si>
    <t>Количество отремонтированных всеми видами ремонта примыканий и пересечений автомобильных дорог в одном уровне</t>
  </si>
  <si>
    <t>135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</si>
  <si>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</si>
  <si>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136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</si>
  <si>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</si>
  <si>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137</t>
  </si>
  <si>
    <t>Количество дорожных светофорных объектов, введенных в эксплуатацию после капитального ремонта и ремонта</t>
  </si>
  <si>
    <t>138</t>
  </si>
  <si>
    <t>Протяженность велосипедных дорожек, введенных в эксплуатацию после капитального ремонта 
и ремонта</t>
  </si>
  <si>
    <t>139</t>
  </si>
  <si>
    <t>Протяженность тротуаров и пешеходных дорожек, введенных в эксплуатацию после капитального ремонта и ремонта</t>
  </si>
  <si>
    <t>140</t>
  </si>
  <si>
    <t>Количество железнодорожных переездов в одном уровне, введенных в эксплуатацию после капитального ремонта и ремонта</t>
  </si>
  <si>
    <t>141</t>
  </si>
  <si>
    <t>из строки 141 - оборудовано автоматическими шлагбаумами</t>
  </si>
  <si>
    <t>142</t>
  </si>
  <si>
    <t>из строки 141 - оборудовано заградительными устройствами</t>
  </si>
  <si>
    <t>143</t>
  </si>
  <si>
    <t xml:space="preserve">Подраздел 4.1. Показатели транспортно-эксплуатационного состояния </t>
  </si>
  <si>
    <t>регионального 
или межмуниципального значения</t>
  </si>
  <si>
    <t>Подраздел 4.2. Работы по развитию и приведению в нормативное состояние</t>
  </si>
  <si>
    <t xml:space="preserve"> автомобильных дорог общего пользования</t>
  </si>
  <si>
    <t>Единица измерения</t>
  </si>
  <si>
    <t>Раздел 5. Использование средств Федерального дорожного фонда, дорожного фонда субъекта Российской Федерации, муниципального</t>
  </si>
  <si>
    <t>дорожного фонда на строительство и реконструкцию автомобильных дорог общего пользования</t>
  </si>
  <si>
    <t>Коды по ОКЕИ: километр – 008; погонный метр – 018; метр квадратный – 055; тысяча рублей - 384</t>
  </si>
  <si>
    <t>Наименование стройки, объекта, пускового комплекса, мощности, генподрядчика, 
код стройки</t>
  </si>
  <si>
    <t>Мощность</t>
  </si>
  <si>
    <t>Фактически использовано за счет всех источников финансирования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</si>
  <si>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</si>
  <si>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</si>
  <si>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 xml:space="preserve">Срок ввода 
в эксплуатацию
</t>
  </si>
  <si>
    <t>дорожный фонд субъекта Российской Феде-рации</t>
  </si>
  <si>
    <t>с начала строительства до 1 января отчетного года</t>
  </si>
  <si>
    <t>дорожный фонд субъекта Российской Федерации</t>
  </si>
  <si>
    <r>
      <t>Единица измере-
ния (тыс. руб., км, пог. м, м</t>
    </r>
    <r>
      <rPr>
        <b/>
        <vertAlign val="superscript"/>
        <sz val="10"/>
        <rFont val="Times New Roman"/>
        <family val="1"/>
        <charset val="204"/>
      </rPr>
      <t>2</t>
    </r>
    <r>
      <rPr>
        <b/>
        <sz val="10"/>
        <rFont val="Times New Roman"/>
        <family val="1"/>
        <charset val="204"/>
      </rPr>
      <t xml:space="preserve">)
</t>
    </r>
  </si>
  <si>
    <t>Запланированный объем финансирования на год</t>
  </si>
  <si>
    <t>с начала года 
по отчетный период включи-тельно</t>
  </si>
  <si>
    <t xml:space="preserve">Раздел 6. Ввод в эксплуатацию объектов капитального строительства за счет средств Федерального дорожного фонда, </t>
  </si>
  <si>
    <t>дорожного фонда субъекта Российской Федерации, муниципального дорожного фонда</t>
  </si>
  <si>
    <t>Наименование стройки, объекта, этапа, пускового комплекса, мощности, генподрядчика</t>
  </si>
  <si>
    <t xml:space="preserve">Срок ввода 
в эксплуата-цию стройки (объекта) (год)
</t>
  </si>
  <si>
    <t>Ввод в эксплуатацию мощности</t>
  </si>
  <si>
    <t>Стоимость строительства
- всего,
 тыс. руб.</t>
  </si>
  <si>
    <t>по проекту</t>
  </si>
  <si>
    <t>введено 
с начала строительства до 1 января отчетного года</t>
  </si>
  <si>
    <t>намечено 
к вводу на год</t>
  </si>
  <si>
    <t>введено 
с начала года включительно</t>
  </si>
  <si>
    <t>месяц фактического ввода</t>
  </si>
  <si>
    <r>
      <t>Единица измерения 
(тыс. руб., км, пог. м, м</t>
    </r>
    <r>
      <rPr>
        <b/>
        <vertAlign val="superscript"/>
        <sz val="10"/>
        <rFont val="Times New Roman"/>
        <family val="1"/>
        <charset val="204"/>
      </rPr>
      <t>2</t>
    </r>
    <r>
      <rPr>
        <b/>
        <sz val="10"/>
        <rFont val="Times New Roman"/>
        <family val="1"/>
        <charset val="204"/>
      </rPr>
      <t xml:space="preserve">)
</t>
    </r>
  </si>
  <si>
    <t>выплаты компенсационного характера за предоставление «окон» в графике движения поездов при строительстве пересечений с железными дорогами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</si>
  <si>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</si>
  <si>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Раздел 2. Расходование средств Федерального дорожного фонда, дорожного фонда субъекта Российской Федерации,</t>
  </si>
  <si>
    <t>муниципального дорожного фонда по направлениям</t>
  </si>
  <si>
    <t xml:space="preserve">Раздел 3. Сводные сведения о доходах и расходах Федерального дорожного фонда, дорожных фондов субъектов </t>
  </si>
  <si>
    <t>Российской Федерации, муниципальных дорожных фондов</t>
  </si>
  <si>
    <t>Реконструкция автомобильной дороги "Садовое кольцо-подъезд к СНТ "Автомобилист" ( в том числе разработка проектной документации)</t>
  </si>
  <si>
    <t>Реконструкция автомобильной дороги "Садовое кольцо-подъезд к СНТ "БАМ" ( в том числе разработка проектной документации)</t>
  </si>
  <si>
    <t>Реконструкция автомобильной дороги общего пользования местного значения "Петропавловск-Камчатский - Мильково 56 км. - Березняки" (в том числе разработка проектной документации)</t>
  </si>
  <si>
    <t xml:space="preserve">Использование средств Федерального дорожного фонда, дорожного фонда субъекта Российской Федерации, муниципального  дорожного фонда на строительство и реконструкцию автомобильных дорог общего пользования                        </t>
  </si>
  <si>
    <t xml:space="preserve">ФЦП "Экономическое и социальное развитие Дальнего Востока и Байкальского региона на период до 2018 года"                                                   </t>
  </si>
  <si>
    <t>Строительство и реконструкция автомобильных дорог Петропавловск - Камчатский - Мильково - Ключи -Усть-Камчатск, Анавгай - Палана</t>
  </si>
  <si>
    <t>в т.ч. по объектам:</t>
  </si>
  <si>
    <t>Строительство и реконструкция автомобильных дорог Петропавловск-Камчатский - Мильково - Ключи - Усть-Камчатск, Анавгай - Палана *</t>
  </si>
  <si>
    <t>Государственная программа Камчатского края "Развитие транспортной системы в Камчатском крае на 2014 - 2025 годы"</t>
  </si>
  <si>
    <t>км/п.м.</t>
  </si>
  <si>
    <t xml:space="preserve">ФЦП "Экономическое и социальное развитие Дальнего Востока и Байкальского региона на период до 2018 года"    </t>
  </si>
  <si>
    <t>проведение работ по подготовке территории строительства - всего (сумма строк 10, 13, 19 - 25), из них на: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</si>
  <si>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</si>
  <si>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1. Объемы поступлений средств в бюджеты бюджетной системы и иных средств, учитываемых при формировании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</si>
  <si>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</si>
  <si>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</si>
  <si>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>плата по соглашениям об установлении частных сервитутов в отношении земельных участков
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</si>
  <si>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</si>
  <si>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ремонт автомобильных дорог общего пользования и искусственных сооружений на них</t>
  </si>
  <si>
    <t>строительство и реконструкцию автомобильных дорог общего пользования и искусственных сооружений на них - всего (сумма строк 08, 09, 26), из них на:</t>
  </si>
  <si>
    <t>затраты, связанные с компенсационными выплатами собственникам имущества, попадающего в зону дорожных работ, всего 
(сумма строк 11, 12), из них:</t>
  </si>
  <si>
    <t>возмещение собственникам земельных участков, землепользователям, землевладельцам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</si>
  <si>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t>затраты, связанные с компенсационными выплатами правообладателям имущества, попадающего в зону дорожных работ, всего 
(сумма строк 14 - 18), из них: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</si>
  <si>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</si>
  <si>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</si>
  <si>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выплата земельного налога и арендной платы за земли в период строительства</t>
  </si>
  <si>
    <t>имеющих общегосударственное или межрегиональное значение</t>
  </si>
  <si>
    <t>на строительство (реконструкцию) других автомобильных дорог общего пользования с твердым покрытием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</si>
  <si>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</si>
  <si>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</si>
  <si>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2015</t>
  </si>
  <si>
    <t>2016</t>
  </si>
  <si>
    <t>Магистраль общегородского значения отII кольца до ул.Кавказской, включая ул.Ломоносова в г.Петропавловске-Камчатском</t>
  </si>
  <si>
    <t>Магистраль общегородского значения ул.Вулканная-ул.Чубарова от поста ГИБДД до пр. Победы в г.Петропавловске-Камчатском</t>
  </si>
  <si>
    <t>Магистраль общегородского значения от поста ГАИ  до ул.Академика Королёва с развязкой в микрорайоне Северо-Восток в г.Петропавловске-Камчатском</t>
  </si>
  <si>
    <t>2017</t>
  </si>
  <si>
    <t>Автомобильная дорога по ул.Ларина с устройством транспортной развязки и водопропускными сооружениями в г.Петропавловске-Камчатском</t>
  </si>
  <si>
    <t>Автомобильная дорога общегородского значения по ул.Дальневосточной в г.Петропавловске-Камчатском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</si>
  <si>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</si>
  <si>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</si>
  <si>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</si>
  <si>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</si>
  <si>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СВЕДЕНИЯ ОБ ИСПОЛЬЗОВАНИИ СРЕДСТВ ФЕДЕРАЛЬНОГО ДОРОЖНОГО ФОНДА,
 ДОРОЖНЫХ ФОНДОВ СУБЪЕКТОВ РОССИЙСКОЙ ФЕДЕРАЦИИ, 
МУНИЦИПАЛЬНЫХ ДОРОЖНЫХ ФОНДОВ</t>
  </si>
  <si>
    <t xml:space="preserve">за январь - </t>
  </si>
  <si>
    <t xml:space="preserve"> г.</t>
  </si>
  <si>
    <t>(нарастающим итогом)</t>
  </si>
  <si>
    <t>Форма № 1-ФД</t>
  </si>
  <si>
    <t>Предоставляют:</t>
  </si>
  <si>
    <t>Сроки предоставления</t>
  </si>
  <si>
    <t>органы местного самоуправления:</t>
  </si>
  <si>
    <t>на 15 день после отчетного</t>
  </si>
  <si>
    <t>Приказ Росстата:
Об утверждении формы
от 15.06.2012 № 346
О внесении изменений (при наличии)</t>
  </si>
  <si>
    <t>-</t>
  </si>
  <si>
    <t>органу управления дорожным хозяйством субъекта Российской Федерации</t>
  </si>
  <si>
    <t>периода,</t>
  </si>
  <si>
    <t>по установленному им адресу</t>
  </si>
  <si>
    <t>за год - на 20 день после</t>
  </si>
  <si>
    <t>отчетного периода</t>
  </si>
  <si>
    <t>главные администраторы доходов бюджета (по разделу 1), органы управления дорожным</t>
  </si>
  <si>
    <t>на 30 день после отчетного</t>
  </si>
  <si>
    <t xml:space="preserve">от </t>
  </si>
  <si>
    <t>№</t>
  </si>
  <si>
    <t>хозяйством, Государственная компания «Российские автомобильные дороги»:</t>
  </si>
  <si>
    <t>Федеральному дорожному агентству по установленному им адресу</t>
  </si>
  <si>
    <t>за год - на 40 день после</t>
  </si>
  <si>
    <t>Квартальная</t>
  </si>
  <si>
    <t>Наименование отчитывающейся организации</t>
  </si>
  <si>
    <t>Министерство транспорта и дорожного строительства Камчатского края</t>
  </si>
  <si>
    <t>Почтовый адрес</t>
  </si>
  <si>
    <t xml:space="preserve">     683032,  г.Петропавловск-Камчатский,  ул.Пограничная, 14А</t>
  </si>
  <si>
    <t>Код 
формы 
по ОКУД</t>
  </si>
  <si>
    <t>Код</t>
  </si>
  <si>
    <t>отчитывающейся организации
по ОКПО</t>
  </si>
  <si>
    <t>0601028</t>
  </si>
  <si>
    <t>97862622</t>
  </si>
  <si>
    <t>Должностное лицо, ответственное за</t>
  </si>
  <si>
    <t xml:space="preserve">предоставление статистической информации </t>
  </si>
  <si>
    <t xml:space="preserve">(лицо, уполномоченное предоставлять </t>
  </si>
  <si>
    <t>статистическую информацию от имени</t>
  </si>
  <si>
    <t>юридического лица)</t>
  </si>
  <si>
    <t>(должность)</t>
  </si>
  <si>
    <t>(Ф.И.О.)</t>
  </si>
  <si>
    <t>(подпись)</t>
  </si>
  <si>
    <t>Строительство мостового перехода через р.Кирганик на 16 кми автомобильной дороги Мильково - Ключи - Усть-Камчатск
 ООО "Стройдор"</t>
  </si>
  <si>
    <t>2,2 / 128,9</t>
  </si>
  <si>
    <t>Реконструкция автомобильной дороги Петропавловск-Камчатский - Мильково на участке км 106 - км 112
 ООО "Устой-М"</t>
  </si>
  <si>
    <t>6,06 / 28,15</t>
  </si>
  <si>
    <t>Строительство автозимника продлённого действия Анавгай - Палана на участке
км 230 - км 240
 ГУП КК ДРСУ</t>
  </si>
  <si>
    <t>13,153 / 49,070</t>
  </si>
  <si>
    <t>Реконструкция автомомбильной дороги Петропавловск-Камчатский - Мильково на участке км 152 - км 170
 ООО "Устой-М"</t>
  </si>
  <si>
    <t>18,12 / 63,30</t>
  </si>
  <si>
    <t>18,0128 / 146,38</t>
  </si>
  <si>
    <t>2018</t>
  </si>
  <si>
    <t>Реконструкция автомобильной дороги Елизово - Паратунка на участке мостового перехода через реку Половинка
 ООО «Альбатрос-Сервис»</t>
  </si>
  <si>
    <t>0,43 / 48</t>
  </si>
  <si>
    <r>
      <t xml:space="preserve">строительство и реконструкцию автомобильных дорог общего пользования и искусственных сооружений на них, </t>
    </r>
    <r>
      <rPr>
        <b/>
        <sz val="10"/>
        <rFont val="Times New Roman"/>
        <family val="1"/>
        <charset val="204"/>
      </rPr>
      <t>из них:</t>
    </r>
  </si>
  <si>
    <t>2014</t>
  </si>
  <si>
    <t>Кроме того, остаток неиспользованного объема финансирования расходов на 01.01.2016</t>
  </si>
  <si>
    <t>Строительство и реконструкция автомобильных дорог Петропавловск-Камчатский - Мильково - Ключи - Усть-Камчатск, Анавгай - Палана</t>
  </si>
  <si>
    <t>Строительство линии наружного освещения на участке автомобильной дороги Петропавловск-Камчатский - Мильково км 12 - км 24</t>
  </si>
  <si>
    <t>март</t>
  </si>
  <si>
    <t>Алеутский МР</t>
  </si>
  <si>
    <t>Быстринский МР</t>
  </si>
  <si>
    <t>Вилючинский ГО</t>
  </si>
  <si>
    <t>Елизовский МР</t>
  </si>
  <si>
    <t>Мильковский МР</t>
  </si>
  <si>
    <t>Петропавловск-Камчатский ГО</t>
  </si>
  <si>
    <t>Соболевский МР</t>
  </si>
  <si>
    <t>Усть-Большерецкий МР</t>
  </si>
  <si>
    <t>Усть-Камчатский МР</t>
  </si>
  <si>
    <t>Карагинский МР</t>
  </si>
  <si>
    <t>Олюторский МР</t>
  </si>
  <si>
    <t>Пенжинский МР</t>
  </si>
  <si>
    <t>Тигильский МР</t>
  </si>
  <si>
    <t>Палана</t>
  </si>
  <si>
    <t>КГКУ Камчатуправтодор</t>
  </si>
  <si>
    <t xml:space="preserve"> -</t>
  </si>
  <si>
    <t>Министр транспорта и дорожного строительства</t>
  </si>
  <si>
    <t>Камчатского края</t>
  </si>
  <si>
    <t>В.В. Каюмов</t>
  </si>
  <si>
    <t>Консультант отдела дорожного хозяйства Министерства транспорта и дорожного строительства Камчатского края</t>
  </si>
  <si>
    <t>Д.А. Чепелюк</t>
  </si>
  <si>
    <t>(4152) 42-74-90</t>
  </si>
  <si>
    <r>
      <t xml:space="preserve">Реконструкция автомомбильной дороги Петропавловск-Камчатский - Мильково на участке км 231 - км 249
</t>
    </r>
    <r>
      <rPr>
        <b/>
        <u/>
        <sz val="10"/>
        <rFont val="Times New Roman"/>
        <family val="1"/>
        <charset val="204"/>
      </rPr>
      <t>(срок строительства 2015 - 2018)</t>
    </r>
    <r>
      <rPr>
        <sz val="10"/>
        <rFont val="Times New Roman"/>
        <family val="1"/>
        <charset val="204"/>
      </rPr>
      <t xml:space="preserve">
 ООО "Устой-М"</t>
    </r>
  </si>
  <si>
    <t>еще раз 11</t>
  </si>
  <si>
    <r>
      <t xml:space="preserve">Строительство автозимника продленного действия с.Анавгай  - п.г.т.Палана на участке км 308 - км 350                                                  </t>
    </r>
    <r>
      <rPr>
        <b/>
        <u/>
        <sz val="10"/>
        <rFont val="Times New Roman"/>
        <family val="1"/>
        <charset val="204"/>
      </rPr>
      <t>(срок строительства 2011 - 2014)</t>
    </r>
    <r>
      <rPr>
        <sz val="10"/>
        <rFont val="Times New Roman"/>
        <family val="1"/>
        <charset val="204"/>
      </rPr>
      <t xml:space="preserve">
 ГУП КК ДРСУ</t>
    </r>
  </si>
  <si>
    <r>
      <t xml:space="preserve">Реконструкция автомобильной дороги Мильково - Клдючи - Усть-Камчатск на участке км 263 - км 267                                   </t>
    </r>
    <r>
      <rPr>
        <b/>
        <sz val="10"/>
        <rFont val="Times New Roman"/>
        <family val="1"/>
        <charset val="204"/>
      </rPr>
      <t>(</t>
    </r>
    <r>
      <rPr>
        <b/>
        <u/>
        <sz val="10"/>
        <rFont val="Times New Roman"/>
        <family val="1"/>
        <charset val="204"/>
      </rPr>
      <t>срок строительства 2012 - 2015</t>
    </r>
    <r>
      <rPr>
        <b/>
        <sz val="10"/>
        <rFont val="Times New Roman"/>
        <family val="1"/>
        <charset val="204"/>
      </rPr>
      <t xml:space="preserve">)     </t>
    </r>
    <r>
      <rPr>
        <sz val="10"/>
        <rFont val="Times New Roman"/>
        <family val="1"/>
        <charset val="204"/>
      </rPr>
      <t xml:space="preserve">                                                              ОАО "Дальмостострой"</t>
    </r>
  </si>
  <si>
    <r>
      <t xml:space="preserve">Реконструкция автомобильной дороги Петропавловск-Камчатский - Мильково  на участке км 249 - км 260                                    </t>
    </r>
    <r>
      <rPr>
        <b/>
        <u/>
        <sz val="10"/>
        <rFont val="Times New Roman"/>
        <family val="1"/>
        <charset val="204"/>
      </rPr>
      <t>(срок строительства 2013 - 2015)</t>
    </r>
    <r>
      <rPr>
        <sz val="10"/>
        <rFont val="Times New Roman"/>
        <family val="1"/>
        <charset val="204"/>
      </rPr>
      <t xml:space="preserve">
 ООО "Устой-М"</t>
    </r>
  </si>
  <si>
    <r>
      <t>Строительство мостового перехода через р.Кирганик на 16 кми автомобильной дороги Мильково - Ключи - Усть-Камчатск</t>
    </r>
    <r>
      <rPr>
        <vertAlign val="superscript"/>
        <sz val="10"/>
        <rFont val="Times New Roman"/>
        <family val="1"/>
        <charset val="204"/>
      </rPr>
      <t xml:space="preserve"> 1)</t>
    </r>
    <r>
      <rPr>
        <sz val="10"/>
        <rFont val="Times New Roman"/>
        <family val="1"/>
        <charset val="204"/>
      </rPr>
      <t xml:space="preserve">
 ООО "Стройдор"</t>
    </r>
  </si>
  <si>
    <r>
      <t>Реконструкция автомобильной дороги Петропавловск-Камчатский - Мильково на участке км 106 - км 112</t>
    </r>
    <r>
      <rPr>
        <vertAlign val="superscript"/>
        <sz val="10"/>
        <rFont val="Times New Roman"/>
        <family val="1"/>
        <charset val="204"/>
      </rPr>
      <t xml:space="preserve"> 2)</t>
    </r>
    <r>
      <rPr>
        <sz val="10"/>
        <rFont val="Times New Roman"/>
        <family val="1"/>
        <charset val="204"/>
      </rPr>
      <t xml:space="preserve">
 ООО "Устой-М"</t>
    </r>
  </si>
  <si>
    <r>
      <t xml:space="preserve">Строительство автозимника продлённого действия Анавгай - Палана на участке км 230 - км 240 </t>
    </r>
    <r>
      <rPr>
        <vertAlign val="superscript"/>
        <sz val="10"/>
        <rFont val="Times New Roman"/>
        <family val="1"/>
        <charset val="204"/>
      </rPr>
      <t>3)</t>
    </r>
    <r>
      <rPr>
        <sz val="10"/>
        <rFont val="Times New Roman"/>
        <family val="1"/>
        <charset val="204"/>
      </rPr>
      <t xml:space="preserve">
 ГУП КК ДРСУ</t>
    </r>
  </si>
  <si>
    <r>
      <t>Реконструкция автомомбильной дороги Петропавловск-Камчатский - Мильково на участке км 152 - км 170</t>
    </r>
    <r>
      <rPr>
        <vertAlign val="superscript"/>
        <sz val="10"/>
        <rFont val="Times New Roman"/>
        <family val="1"/>
        <charset val="204"/>
      </rPr>
      <t xml:space="preserve"> 4)</t>
    </r>
    <r>
      <rPr>
        <sz val="10"/>
        <rFont val="Times New Roman"/>
        <family val="1"/>
        <charset val="204"/>
      </rPr>
      <t xml:space="preserve">
 ООО "Устой-М"</t>
    </r>
  </si>
  <si>
    <r>
      <t xml:space="preserve">Реконструкция автомомбильной дороги Петропавловск-Камчатский - Мильково на участке км 231 - км 249 </t>
    </r>
    <r>
      <rPr>
        <vertAlign val="superscript"/>
        <sz val="10"/>
        <rFont val="Times New Roman"/>
        <family val="1"/>
        <charset val="204"/>
      </rPr>
      <t>5)</t>
    </r>
    <r>
      <rPr>
        <sz val="10"/>
        <rFont val="Times New Roman"/>
        <family val="1"/>
        <charset val="204"/>
      </rPr>
      <t xml:space="preserve">
 ООО "Устой-М"</t>
    </r>
  </si>
  <si>
    <t>1) в гр.10 входит стоимость проектных работ -  2 766,99 тыс.руб.</t>
  </si>
  <si>
    <t>2)  в гр.10 входит стоимость проектных работ -  9 985,31 тыс.руб.</t>
  </si>
  <si>
    <t>3)  в гр.10 входит стоимость проектных работ -  26 312,05 тыс.руб.</t>
  </si>
  <si>
    <t>4)  в гр.10 входит стоимость проектных работ -  27 201,16 тыс.руб.</t>
  </si>
  <si>
    <t>5)  в гр.10 входит стоимость проектных работ -  18 529,16 тыс.руб.</t>
  </si>
  <si>
    <t>Стоимость строительства
- всего ,
 тыс. руб.</t>
  </si>
  <si>
    <t>2</t>
  </si>
  <si>
    <t>1</t>
  </si>
  <si>
    <t>3</t>
  </si>
  <si>
    <t>4</t>
  </si>
  <si>
    <t>5</t>
  </si>
  <si>
    <t>7</t>
  </si>
  <si>
    <t>6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</si>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</sst>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_-* #,##0.0_р_._-;\-* #,##0.0_р_._-;_-* &quot;-&quot;?_р_._-;_-@_-"/>
    <numFmt numFmtId="166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0" fontId="11" fillId="0" borderId="0"/>
    <xf numFmtId="0" fontId="17" fillId="0" borderId="0"/>
    <xf numFmtId="43" fontId="17" fillId="0" borderId="0" applyFont="0" applyFill="0" applyBorder="0" applyAlignment="0" applyProtection="0"/>
  </cellStyleXfs>
  <cellXfs count="3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1" fillId="0" borderId="0" xfId="2" applyFont="1"/>
    <xf numFmtId="0" fontId="1" fillId="2" borderId="30" xfId="2" applyFont="1" applyFill="1" applyBorder="1"/>
    <xf numFmtId="0" fontId="1" fillId="2" borderId="48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 wrapText="1"/>
    </xf>
    <xf numFmtId="0" fontId="1" fillId="2" borderId="33" xfId="2" applyFont="1" applyFill="1" applyBorder="1"/>
    <xf numFmtId="0" fontId="1" fillId="2" borderId="0" xfId="2" applyFont="1" applyFill="1" applyBorder="1"/>
    <xf numFmtId="0" fontId="1" fillId="2" borderId="0" xfId="2" applyFont="1" applyFill="1" applyBorder="1" applyAlignment="1">
      <alignment horizontal="right"/>
    </xf>
    <xf numFmtId="49" fontId="1" fillId="2" borderId="0" xfId="2" applyNumberFormat="1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1" fillId="2" borderId="51" xfId="2" applyFont="1" applyFill="1" applyBorder="1"/>
    <xf numFmtId="0" fontId="1" fillId="2" borderId="52" xfId="2" applyFont="1" applyFill="1" applyBorder="1"/>
    <xf numFmtId="0" fontId="1" fillId="2" borderId="53" xfId="2" applyFont="1" applyFill="1" applyBorder="1"/>
    <xf numFmtId="0" fontId="1" fillId="2" borderId="54" xfId="2" applyFont="1" applyFill="1" applyBorder="1"/>
    <xf numFmtId="0" fontId="2" fillId="0" borderId="0" xfId="2" applyFont="1" applyFill="1" applyBorder="1" applyAlignment="1">
      <alignment horizontal="center" vertical="center" wrapText="1"/>
    </xf>
    <xf numFmtId="0" fontId="1" fillId="0" borderId="8" xfId="2" applyFont="1" applyBorder="1"/>
    <xf numFmtId="0" fontId="1" fillId="0" borderId="0" xfId="2" applyFont="1" applyBorder="1" applyAlignment="1">
      <alignment horizontal="left"/>
    </xf>
    <xf numFmtId="0" fontId="1" fillId="0" borderId="0" xfId="2" applyFont="1" applyBorder="1" applyAlignment="1"/>
    <xf numFmtId="0" fontId="1" fillId="0" borderId="0" xfId="2" applyFont="1" applyBorder="1" applyAlignment="1">
      <alignment horizontal="left" vertical="center" wrapText="1"/>
    </xf>
    <xf numFmtId="49" fontId="1" fillId="0" borderId="0" xfId="2" applyNumberFormat="1" applyFont="1" applyBorder="1" applyAlignment="1">
      <alignment horizontal="right" vertical="top" wrapText="1"/>
    </xf>
    <xf numFmtId="0" fontId="1" fillId="0" borderId="0" xfId="2" applyFont="1" applyBorder="1" applyAlignment="1">
      <alignment vertical="top" wrapText="1"/>
    </xf>
    <xf numFmtId="0" fontId="1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wrapText="1"/>
    </xf>
    <xf numFmtId="0" fontId="1" fillId="0" borderId="0" xfId="2" applyFont="1" applyBorder="1" applyAlignment="1">
      <alignment vertical="top"/>
    </xf>
    <xf numFmtId="0" fontId="1" fillId="0" borderId="39" xfId="2" applyFont="1" applyBorder="1"/>
    <xf numFmtId="0" fontId="1" fillId="0" borderId="7" xfId="2" applyFont="1" applyBorder="1"/>
    <xf numFmtId="0" fontId="1" fillId="0" borderId="7" xfId="2" applyFont="1" applyBorder="1" applyAlignment="1">
      <alignment vertical="top" wrapText="1"/>
    </xf>
    <xf numFmtId="0" fontId="2" fillId="0" borderId="56" xfId="2" applyFont="1" applyBorder="1" applyAlignment="1">
      <alignment horizontal="center"/>
    </xf>
    <xf numFmtId="0" fontId="1" fillId="0" borderId="22" xfId="2" applyFont="1" applyBorder="1"/>
    <xf numFmtId="0" fontId="2" fillId="0" borderId="56" xfId="2" applyFont="1" applyBorder="1" applyAlignment="1"/>
    <xf numFmtId="0" fontId="1" fillId="0" borderId="57" xfId="2" applyFont="1" applyBorder="1" applyAlignment="1">
      <alignment horizontal="left"/>
    </xf>
    <xf numFmtId="0" fontId="1" fillId="0" borderId="0" xfId="2" applyFont="1" applyBorder="1"/>
    <xf numFmtId="0" fontId="1" fillId="0" borderId="58" xfId="2" applyFont="1" applyBorder="1"/>
    <xf numFmtId="49" fontId="1" fillId="0" borderId="0" xfId="2" applyNumberFormat="1" applyFont="1" applyAlignment="1">
      <alignment vertical="center"/>
    </xf>
    <xf numFmtId="0" fontId="11" fillId="0" borderId="0" xfId="2"/>
    <xf numFmtId="0" fontId="2" fillId="0" borderId="2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top" wrapText="1"/>
    </xf>
    <xf numFmtId="0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/>
    <xf numFmtId="0" fontId="1" fillId="0" borderId="2" xfId="0" applyFont="1" applyFill="1" applyBorder="1" applyAlignment="1">
      <alignment horizontal="left" vertical="center" wrapText="1"/>
    </xf>
    <xf numFmtId="166" fontId="0" fillId="0" borderId="0" xfId="0" applyNumberFormat="1" applyFill="1"/>
    <xf numFmtId="166" fontId="10" fillId="0" borderId="0" xfId="0" applyNumberFormat="1" applyFont="1" applyFill="1" applyBorder="1"/>
    <xf numFmtId="166" fontId="2" fillId="0" borderId="20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14" xfId="0" applyNumberFormat="1" applyFont="1" applyFill="1" applyBorder="1" applyAlignment="1">
      <alignment horizontal="center" vertical="center" wrapText="1"/>
    </xf>
    <xf numFmtId="166" fontId="0" fillId="0" borderId="33" xfId="0" applyNumberFormat="1" applyFill="1" applyBorder="1"/>
    <xf numFmtId="166" fontId="1" fillId="0" borderId="44" xfId="0" applyNumberFormat="1" applyFont="1" applyFill="1" applyBorder="1" applyAlignment="1">
      <alignment horizontal="center" vertical="center"/>
    </xf>
    <xf numFmtId="166" fontId="1" fillId="0" borderId="45" xfId="0" applyNumberFormat="1" applyFont="1" applyFill="1" applyBorder="1" applyAlignment="1">
      <alignment horizontal="center" vertical="center"/>
    </xf>
    <xf numFmtId="166" fontId="1" fillId="0" borderId="43" xfId="0" applyNumberFormat="1" applyFont="1" applyFill="1" applyBorder="1" applyAlignment="1">
      <alignment horizontal="center" vertical="center"/>
    </xf>
    <xf numFmtId="166" fontId="1" fillId="0" borderId="46" xfId="0" applyNumberFormat="1" applyFont="1" applyFill="1" applyBorder="1" applyAlignment="1">
      <alignment horizontal="center" vertical="center"/>
    </xf>
    <xf numFmtId="166" fontId="1" fillId="0" borderId="33" xfId="0" applyNumberFormat="1" applyFont="1" applyFill="1" applyBorder="1" applyAlignment="1">
      <alignment horizontal="right" vertical="top" wrapText="1"/>
    </xf>
    <xf numFmtId="166" fontId="2" fillId="0" borderId="45" xfId="0" applyNumberFormat="1" applyFont="1" applyFill="1" applyBorder="1" applyAlignment="1">
      <alignment horizontal="center" vertical="center"/>
    </xf>
    <xf numFmtId="166" fontId="2" fillId="0" borderId="43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/>
    <xf numFmtId="166" fontId="1" fillId="0" borderId="2" xfId="0" applyNumberFormat="1" applyFont="1" applyFill="1" applyBorder="1" applyAlignment="1">
      <alignment horizontal="right" vertical="top" wrapText="1"/>
    </xf>
    <xf numFmtId="166" fontId="1" fillId="0" borderId="64" xfId="0" applyNumberFormat="1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46" xfId="0" applyNumberFormat="1" applyFont="1" applyFill="1" applyBorder="1" applyAlignment="1">
      <alignment horizontal="center" vertical="center"/>
    </xf>
    <xf numFmtId="166" fontId="2" fillId="0" borderId="65" xfId="0" applyNumberFormat="1" applyFont="1" applyFill="1" applyBorder="1" applyAlignment="1">
      <alignment horizontal="center" vertical="center"/>
    </xf>
    <xf numFmtId="166" fontId="2" fillId="0" borderId="42" xfId="0" applyNumberFormat="1" applyFont="1" applyFill="1" applyBorder="1" applyAlignment="1">
      <alignment horizontal="center" vertical="center"/>
    </xf>
    <xf numFmtId="166" fontId="1" fillId="0" borderId="34" xfId="0" applyNumberFormat="1" applyFont="1" applyFill="1" applyBorder="1" applyAlignment="1">
      <alignment horizontal="right" vertical="top" wrapText="1"/>
    </xf>
    <xf numFmtId="166" fontId="1" fillId="0" borderId="24" xfId="0" applyNumberFormat="1" applyFont="1" applyFill="1" applyBorder="1" applyAlignment="1">
      <alignment horizontal="center" vertical="center"/>
    </xf>
    <xf numFmtId="166" fontId="2" fillId="0" borderId="28" xfId="0" applyNumberFormat="1" applyFont="1" applyFill="1" applyBorder="1" applyAlignment="1">
      <alignment horizontal="center" vertical="center"/>
    </xf>
    <xf numFmtId="166" fontId="2" fillId="0" borderId="12" xfId="0" applyNumberFormat="1" applyFont="1" applyFill="1" applyBorder="1" applyAlignment="1">
      <alignment horizontal="center" vertical="center"/>
    </xf>
    <xf numFmtId="166" fontId="2" fillId="0" borderId="13" xfId="0" applyNumberFormat="1" applyFont="1" applyFill="1" applyBorder="1" applyAlignment="1">
      <alignment horizontal="center" vertical="center"/>
    </xf>
    <xf numFmtId="166" fontId="1" fillId="0" borderId="8" xfId="0" applyNumberFormat="1" applyFont="1" applyFill="1" applyBorder="1" applyAlignment="1">
      <alignment horizontal="right" wrapText="1"/>
    </xf>
    <xf numFmtId="166" fontId="1" fillId="0" borderId="0" xfId="0" applyNumberFormat="1" applyFont="1" applyFill="1" applyBorder="1" applyAlignment="1">
      <alignment horizontal="center" vertical="center"/>
    </xf>
    <xf numFmtId="166" fontId="2" fillId="0" borderId="29" xfId="0" applyNumberFormat="1" applyFont="1" applyFill="1" applyBorder="1" applyAlignment="1">
      <alignment horizontal="center" vertical="center" wrapText="1"/>
    </xf>
    <xf numFmtId="166" fontId="2" fillId="0" borderId="26" xfId="0" applyNumberFormat="1" applyFont="1" applyFill="1" applyBorder="1" applyAlignment="1">
      <alignment horizontal="center" vertical="center" wrapText="1"/>
    </xf>
    <xf numFmtId="166" fontId="2" fillId="0" borderId="40" xfId="0" applyNumberFormat="1" applyFont="1" applyFill="1" applyBorder="1" applyAlignment="1">
      <alignment horizontal="center" vertical="center" wrapText="1"/>
    </xf>
    <xf numFmtId="166" fontId="2" fillId="0" borderId="41" xfId="0" applyNumberFormat="1" applyFont="1" applyFill="1" applyBorder="1" applyAlignment="1">
      <alignment horizontal="center" vertical="center" wrapText="1"/>
    </xf>
    <xf numFmtId="166" fontId="2" fillId="0" borderId="42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/>
    <xf numFmtId="166" fontId="10" fillId="0" borderId="33" xfId="0" applyNumberFormat="1" applyFont="1" applyFill="1" applyBorder="1"/>
    <xf numFmtId="166" fontId="0" fillId="0" borderId="0" xfId="0" applyNumberFormat="1"/>
    <xf numFmtId="3" fontId="2" fillId="0" borderId="30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30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wrapText="1"/>
    </xf>
    <xf numFmtId="3" fontId="2" fillId="0" borderId="17" xfId="0" applyNumberFormat="1" applyFont="1" applyFill="1" applyBorder="1" applyAlignment="1">
      <alignment horizontal="center" wrapText="1"/>
    </xf>
    <xf numFmtId="3" fontId="2" fillId="0" borderId="18" xfId="0" applyNumberFormat="1" applyFont="1" applyFill="1" applyBorder="1" applyAlignment="1">
      <alignment horizontal="center" wrapText="1"/>
    </xf>
    <xf numFmtId="3" fontId="2" fillId="0" borderId="30" xfId="0" applyNumberFormat="1" applyFont="1" applyFill="1" applyBorder="1" applyAlignment="1">
      <alignment horizontal="center"/>
    </xf>
    <xf numFmtId="0" fontId="8" fillId="0" borderId="0" xfId="0" applyFont="1" applyBorder="1" applyAlignment="1">
      <alignment wrapText="1"/>
    </xf>
    <xf numFmtId="0" fontId="19" fillId="0" borderId="0" xfId="0" applyFont="1" applyBorder="1"/>
    <xf numFmtId="0" fontId="19" fillId="0" borderId="0" xfId="0" applyFont="1"/>
    <xf numFmtId="0" fontId="19" fillId="0" borderId="7" xfId="0" applyFont="1" applyBorder="1" applyAlignment="1"/>
    <xf numFmtId="0" fontId="19" fillId="0" borderId="0" xfId="0" applyFont="1" applyAlignment="1"/>
    <xf numFmtId="0" fontId="19" fillId="0" borderId="0" xfId="0" applyFont="1" applyBorder="1" applyAlignment="1"/>
    <xf numFmtId="166" fontId="2" fillId="0" borderId="21" xfId="0" applyNumberFormat="1" applyFont="1" applyFill="1" applyBorder="1" applyAlignment="1">
      <alignment horizontal="center" vertical="center"/>
    </xf>
    <xf numFmtId="166" fontId="2" fillId="0" borderId="30" xfId="0" applyNumberFormat="1" applyFont="1" applyFill="1" applyBorder="1" applyAlignment="1">
      <alignment horizontal="justify" vertical="top" wrapText="1"/>
    </xf>
    <xf numFmtId="166" fontId="1" fillId="0" borderId="9" xfId="0" applyNumberFormat="1" applyFont="1" applyFill="1" applyBorder="1" applyAlignment="1">
      <alignment horizontal="center" vertical="center"/>
    </xf>
    <xf numFmtId="166" fontId="1" fillId="0" borderId="38" xfId="0" applyNumberFormat="1" applyFont="1" applyFill="1" applyBorder="1" applyAlignment="1">
      <alignment horizontal="center" vertical="center"/>
    </xf>
    <xf numFmtId="166" fontId="2" fillId="0" borderId="16" xfId="0" applyNumberFormat="1" applyFont="1" applyFill="1" applyBorder="1" applyAlignment="1">
      <alignment horizontal="center" vertical="center"/>
    </xf>
    <xf numFmtId="166" fontId="1" fillId="0" borderId="30" xfId="0" applyNumberFormat="1" applyFont="1" applyFill="1" applyBorder="1" applyAlignment="1">
      <alignment horizontal="justify" vertical="top" wrapText="1"/>
    </xf>
    <xf numFmtId="166" fontId="1" fillId="0" borderId="21" xfId="0" applyNumberFormat="1" applyFont="1" applyFill="1" applyBorder="1" applyAlignment="1">
      <alignment horizontal="center" vertical="center"/>
    </xf>
    <xf numFmtId="166" fontId="1" fillId="0" borderId="18" xfId="0" applyNumberFormat="1" applyFont="1" applyFill="1" applyBorder="1" applyAlignment="1">
      <alignment horizontal="center" vertical="center"/>
    </xf>
    <xf numFmtId="166" fontId="1" fillId="0" borderId="16" xfId="0" applyNumberFormat="1" applyFont="1" applyFill="1" applyBorder="1" applyAlignment="1">
      <alignment horizontal="center" vertical="center"/>
    </xf>
    <xf numFmtId="166" fontId="1" fillId="0" borderId="17" xfId="0" applyNumberFormat="1" applyFont="1" applyFill="1" applyBorder="1" applyAlignment="1">
      <alignment horizontal="center" vertical="center"/>
    </xf>
    <xf numFmtId="166" fontId="1" fillId="0" borderId="52" xfId="0" applyNumberFormat="1" applyFont="1" applyFill="1" applyBorder="1" applyAlignment="1">
      <alignment horizontal="justify" vertical="top" wrapText="1"/>
    </xf>
    <xf numFmtId="166" fontId="1" fillId="0" borderId="61" xfId="0" applyNumberFormat="1" applyFont="1" applyFill="1" applyBorder="1" applyAlignment="1">
      <alignment horizontal="center" vertical="center"/>
    </xf>
    <xf numFmtId="166" fontId="1" fillId="0" borderId="58" xfId="0" applyNumberFormat="1" applyFont="1" applyFill="1" applyBorder="1" applyAlignment="1">
      <alignment horizontal="center" vertical="center"/>
    </xf>
    <xf numFmtId="166" fontId="1" fillId="0" borderId="63" xfId="0" applyNumberFormat="1" applyFont="1" applyFill="1" applyBorder="1" applyAlignment="1">
      <alignment horizontal="center" vertical="center"/>
    </xf>
    <xf numFmtId="166" fontId="1" fillId="0" borderId="30" xfId="0" applyNumberFormat="1" applyFont="1" applyFill="1" applyBorder="1" applyAlignment="1">
      <alignment horizontal="center" vertical="center"/>
    </xf>
    <xf numFmtId="166" fontId="2" fillId="0" borderId="47" xfId="0" applyNumberFormat="1" applyFont="1" applyFill="1" applyBorder="1" applyAlignment="1">
      <alignment horizontal="center" vertical="center"/>
    </xf>
    <xf numFmtId="166" fontId="2" fillId="0" borderId="18" xfId="0" applyNumberFormat="1" applyFont="1" applyFill="1" applyBorder="1" applyAlignment="1">
      <alignment horizontal="center" vertical="center"/>
    </xf>
    <xf numFmtId="166" fontId="2" fillId="0" borderId="31" xfId="0" applyNumberFormat="1" applyFont="1" applyFill="1" applyBorder="1" applyAlignment="1">
      <alignment horizontal="justify" vertical="top" wrapText="1"/>
    </xf>
    <xf numFmtId="166" fontId="1" fillId="0" borderId="23" xfId="0" applyNumberFormat="1" applyFont="1" applyFill="1" applyBorder="1" applyAlignment="1">
      <alignment horizontal="center" vertical="center" wrapText="1"/>
    </xf>
    <xf numFmtId="166" fontId="2" fillId="0" borderId="22" xfId="0" applyNumberFormat="1" applyFont="1" applyFill="1" applyBorder="1" applyAlignment="1">
      <alignment horizontal="center" vertical="center" wrapText="1"/>
    </xf>
    <xf numFmtId="166" fontId="1" fillId="0" borderId="9" xfId="0" applyNumberFormat="1" applyFont="1" applyFill="1" applyBorder="1" applyAlignment="1">
      <alignment horizontal="center" vertical="center" wrapText="1"/>
    </xf>
    <xf numFmtId="166" fontId="1" fillId="0" borderId="21" xfId="0" applyNumberFormat="1" applyFont="1" applyFill="1" applyBorder="1" applyAlignment="1">
      <alignment horizontal="center" vertical="center" wrapText="1"/>
    </xf>
    <xf numFmtId="166" fontId="1" fillId="0" borderId="17" xfId="0" applyNumberFormat="1" applyFont="1" applyFill="1" applyBorder="1" applyAlignment="1">
      <alignment horizontal="center" vertical="center" wrapText="1"/>
    </xf>
    <xf numFmtId="166" fontId="1" fillId="0" borderId="21" xfId="0" applyNumberFormat="1" applyFont="1" applyFill="1" applyBorder="1" applyAlignment="1">
      <alignment horizontal="center" wrapText="1"/>
    </xf>
    <xf numFmtId="166" fontId="1" fillId="0" borderId="48" xfId="0" applyNumberFormat="1" applyFont="1" applyFill="1" applyBorder="1" applyAlignment="1">
      <alignment horizontal="center" vertical="center" wrapText="1"/>
    </xf>
    <xf numFmtId="166" fontId="1" fillId="0" borderId="18" xfId="0" applyNumberFormat="1" applyFont="1" applyFill="1" applyBorder="1" applyAlignment="1">
      <alignment horizontal="center" vertical="center" wrapText="1"/>
    </xf>
    <xf numFmtId="166" fontId="1" fillId="0" borderId="47" xfId="0" applyNumberFormat="1" applyFont="1" applyFill="1" applyBorder="1" applyAlignment="1">
      <alignment horizontal="center" vertical="center" wrapText="1"/>
    </xf>
    <xf numFmtId="166" fontId="1" fillId="0" borderId="9" xfId="0" applyNumberFormat="1" applyFont="1" applyFill="1" applyBorder="1" applyAlignment="1">
      <alignment horizontal="justify" vertical="top" wrapText="1"/>
    </xf>
    <xf numFmtId="166" fontId="1" fillId="0" borderId="30" xfId="0" applyNumberFormat="1" applyFont="1" applyFill="1" applyBorder="1" applyAlignment="1">
      <alignment horizontal="center" vertical="center" wrapText="1"/>
    </xf>
    <xf numFmtId="166" fontId="1" fillId="0" borderId="38" xfId="0" applyNumberFormat="1" applyFont="1" applyFill="1" applyBorder="1" applyAlignment="1">
      <alignment horizontal="center" vertical="center" wrapText="1"/>
    </xf>
    <xf numFmtId="166" fontId="14" fillId="0" borderId="17" xfId="0" applyNumberFormat="1" applyFont="1" applyFill="1" applyBorder="1" applyAlignment="1">
      <alignment horizontal="center" vertical="center"/>
    </xf>
    <xf numFmtId="166" fontId="14" fillId="0" borderId="18" xfId="0" applyNumberFormat="1" applyFont="1" applyFill="1" applyBorder="1" applyAlignment="1">
      <alignment horizontal="center" vertical="center"/>
    </xf>
    <xf numFmtId="166" fontId="1" fillId="0" borderId="62" xfId="0" applyNumberFormat="1" applyFont="1" applyFill="1" applyBorder="1" applyAlignment="1">
      <alignment horizontal="center" vertical="center"/>
    </xf>
    <xf numFmtId="166" fontId="1" fillId="0" borderId="47" xfId="0" applyNumberFormat="1" applyFont="1" applyFill="1" applyBorder="1" applyAlignment="1">
      <alignment horizontal="center" vertical="center"/>
    </xf>
    <xf numFmtId="166" fontId="10" fillId="0" borderId="21" xfId="0" applyNumberFormat="1" applyFont="1" applyFill="1" applyBorder="1" applyAlignment="1">
      <alignment horizontal="center" vertical="center"/>
    </xf>
    <xf numFmtId="166" fontId="10" fillId="0" borderId="17" xfId="0" applyNumberFormat="1" applyFont="1" applyFill="1" applyBorder="1" applyAlignment="1">
      <alignment horizontal="center" vertical="center"/>
    </xf>
    <xf numFmtId="166" fontId="2" fillId="0" borderId="15" xfId="0" applyNumberFormat="1" applyFont="1" applyFill="1" applyBorder="1" applyAlignment="1">
      <alignment horizontal="center" vertical="center" wrapText="1"/>
    </xf>
    <xf numFmtId="166" fontId="1" fillId="0" borderId="18" xfId="0" applyNumberFormat="1" applyFont="1" applyFill="1" applyBorder="1" applyAlignment="1">
      <alignment horizontal="center" wrapText="1"/>
    </xf>
    <xf numFmtId="166" fontId="2" fillId="0" borderId="48" xfId="0" applyNumberFormat="1" applyFont="1" applyFill="1" applyBorder="1" applyAlignment="1">
      <alignment horizontal="center" vertical="center"/>
    </xf>
    <xf numFmtId="166" fontId="1" fillId="0" borderId="54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8" fillId="0" borderId="0" xfId="0" applyFont="1"/>
    <xf numFmtId="0" fontId="8" fillId="0" borderId="0" xfId="0" applyFont="1" applyAlignment="1"/>
    <xf numFmtId="0" fontId="13" fillId="0" borderId="0" xfId="0" applyFont="1"/>
    <xf numFmtId="14" fontId="8" fillId="0" borderId="0" xfId="0" applyNumberFormat="1" applyFont="1"/>
    <xf numFmtId="0" fontId="2" fillId="0" borderId="2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5" fontId="1" fillId="0" borderId="0" xfId="1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" fontId="1" fillId="3" borderId="1" xfId="1" applyNumberFormat="1" applyFont="1" applyFill="1" applyBorder="1" applyAlignment="1">
      <alignment horizontal="center" vertical="center" wrapText="1"/>
    </xf>
    <xf numFmtId="165" fontId="1" fillId="3" borderId="1" xfId="1" applyNumberFormat="1" applyFont="1" applyFill="1" applyBorder="1" applyAlignment="1">
      <alignment horizontal="center" vertical="center" wrapText="1"/>
    </xf>
    <xf numFmtId="166" fontId="2" fillId="0" borderId="17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0" borderId="17" xfId="0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vertical="center" wrapText="1"/>
    </xf>
    <xf numFmtId="4" fontId="1" fillId="0" borderId="43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Fill="1" applyAlignment="1"/>
    <xf numFmtId="4" fontId="10" fillId="0" borderId="0" xfId="0" applyNumberFormat="1" applyFont="1" applyFill="1" applyAlignment="1"/>
    <xf numFmtId="4" fontId="1" fillId="0" borderId="43" xfId="1" applyNumberFormat="1" applyFont="1" applyFill="1" applyBorder="1" applyAlignment="1">
      <alignment horizontal="center"/>
    </xf>
    <xf numFmtId="0" fontId="0" fillId="4" borderId="0" xfId="0" applyFill="1"/>
    <xf numFmtId="0" fontId="10" fillId="4" borderId="0" xfId="0" applyFont="1" applyFill="1" applyAlignment="1"/>
    <xf numFmtId="165" fontId="0" fillId="0" borderId="0" xfId="0" applyNumberFormat="1"/>
    <xf numFmtId="165" fontId="1" fillId="0" borderId="1" xfId="0" applyNumberFormat="1" applyFont="1" applyFill="1" applyBorder="1" applyAlignment="1">
      <alignment vertical="center"/>
    </xf>
    <xf numFmtId="0" fontId="1" fillId="2" borderId="7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right"/>
    </xf>
    <xf numFmtId="49" fontId="1" fillId="2" borderId="7" xfId="2" applyNumberFormat="1" applyFont="1" applyFill="1" applyBorder="1" applyAlignment="1">
      <alignment horizontal="left"/>
    </xf>
    <xf numFmtId="0" fontId="2" fillId="0" borderId="30" xfId="2" applyFont="1" applyBorder="1" applyAlignment="1">
      <alignment horizontal="center" vertical="center"/>
    </xf>
    <xf numFmtId="0" fontId="2" fillId="0" borderId="47" xfId="2" applyFont="1" applyBorder="1" applyAlignment="1">
      <alignment horizontal="center" vertical="center"/>
    </xf>
    <xf numFmtId="0" fontId="2" fillId="0" borderId="48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 vertical="center"/>
    </xf>
    <xf numFmtId="0" fontId="1" fillId="2" borderId="47" xfId="2" applyFont="1" applyFill="1" applyBorder="1" applyAlignment="1">
      <alignment horizontal="center" vertical="center" wrapText="1"/>
    </xf>
    <xf numFmtId="0" fontId="1" fillId="2" borderId="29" xfId="2" applyFont="1" applyFill="1" applyBorder="1" applyAlignment="1">
      <alignment horizontal="center" wrapText="1"/>
    </xf>
    <xf numFmtId="0" fontId="1" fillId="2" borderId="49" xfId="2" applyFont="1" applyFill="1" applyBorder="1" applyAlignment="1">
      <alignment horizontal="center" wrapText="1"/>
    </xf>
    <xf numFmtId="0" fontId="1" fillId="2" borderId="50" xfId="2" applyFont="1" applyFill="1" applyBorder="1" applyAlignment="1">
      <alignment horizontal="center" wrapText="1"/>
    </xf>
    <xf numFmtId="0" fontId="5" fillId="2" borderId="53" xfId="2" applyFont="1" applyFill="1" applyBorder="1" applyAlignment="1">
      <alignment horizontal="center" vertical="top"/>
    </xf>
    <xf numFmtId="0" fontId="2" fillId="2" borderId="29" xfId="2" applyFont="1" applyFill="1" applyBorder="1" applyAlignment="1">
      <alignment horizontal="center" vertical="center"/>
    </xf>
    <xf numFmtId="0" fontId="2" fillId="2" borderId="49" xfId="2" applyFont="1" applyFill="1" applyBorder="1" applyAlignment="1">
      <alignment horizontal="center" vertical="center"/>
    </xf>
    <xf numFmtId="0" fontId="2" fillId="2" borderId="50" xfId="2" applyFont="1" applyFill="1" applyBorder="1" applyAlignment="1">
      <alignment horizontal="center" vertical="center"/>
    </xf>
    <xf numFmtId="0" fontId="2" fillId="2" borderId="52" xfId="2" applyFont="1" applyFill="1" applyBorder="1" applyAlignment="1">
      <alignment horizontal="center" vertical="center"/>
    </xf>
    <xf numFmtId="0" fontId="2" fillId="2" borderId="53" xfId="2" applyFont="1" applyFill="1" applyBorder="1" applyAlignment="1">
      <alignment horizontal="center" vertical="center"/>
    </xf>
    <xf numFmtId="0" fontId="2" fillId="2" borderId="54" xfId="2" applyFont="1" applyFill="1" applyBorder="1" applyAlignment="1">
      <alignment horizontal="center" vertical="center"/>
    </xf>
    <xf numFmtId="0" fontId="1" fillId="0" borderId="9" xfId="2" applyFont="1" applyBorder="1" applyAlignment="1">
      <alignment horizontal="center" vertical="top"/>
    </xf>
    <xf numFmtId="0" fontId="1" fillId="0" borderId="30" xfId="2" applyFont="1" applyBorder="1" applyAlignment="1">
      <alignment horizontal="center" vertical="top"/>
    </xf>
    <xf numFmtId="0" fontId="1" fillId="0" borderId="47" xfId="2" applyFont="1" applyBorder="1" applyAlignment="1">
      <alignment horizontal="center" vertical="top"/>
    </xf>
    <xf numFmtId="0" fontId="1" fillId="0" borderId="48" xfId="2" applyFont="1" applyBorder="1" applyAlignment="1">
      <alignment horizontal="center" vertical="top"/>
    </xf>
    <xf numFmtId="0" fontId="1" fillId="0" borderId="49" xfId="2" applyFont="1" applyBorder="1" applyAlignment="1">
      <alignment horizontal="left"/>
    </xf>
    <xf numFmtId="0" fontId="1" fillId="0" borderId="40" xfId="2" applyFont="1" applyBorder="1" applyAlignment="1">
      <alignment horizontal="left"/>
    </xf>
    <xf numFmtId="0" fontId="1" fillId="0" borderId="55" xfId="2" applyFont="1" applyBorder="1" applyAlignment="1">
      <alignment horizontal="center"/>
    </xf>
    <xf numFmtId="0" fontId="1" fillId="0" borderId="49" xfId="2" applyFont="1" applyBorder="1" applyAlignment="1">
      <alignment horizontal="center"/>
    </xf>
    <xf numFmtId="0" fontId="1" fillId="0" borderId="40" xfId="2" applyFont="1" applyBorder="1" applyAlignment="1">
      <alignment horizontal="center"/>
    </xf>
    <xf numFmtId="0" fontId="1" fillId="0" borderId="0" xfId="2" applyFont="1" applyBorder="1" applyAlignment="1">
      <alignment horizontal="center" wrapText="1"/>
    </xf>
    <xf numFmtId="49" fontId="1" fillId="0" borderId="0" xfId="2" applyNumberFormat="1" applyFont="1" applyBorder="1" applyAlignment="1">
      <alignment horizontal="right"/>
    </xf>
    <xf numFmtId="0" fontId="1" fillId="0" borderId="0" xfId="2" applyFont="1" applyBorder="1" applyAlignment="1">
      <alignment horizontal="left"/>
    </xf>
    <xf numFmtId="0" fontId="1" fillId="0" borderId="45" xfId="2" applyFont="1" applyBorder="1" applyAlignment="1">
      <alignment horizontal="left"/>
    </xf>
    <xf numFmtId="0" fontId="1" fillId="0" borderId="8" xfId="2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1" fillId="0" borderId="45" xfId="2" applyFont="1" applyBorder="1" applyAlignment="1">
      <alignment horizontal="center"/>
    </xf>
    <xf numFmtId="0" fontId="1" fillId="0" borderId="0" xfId="2" applyFont="1" applyBorder="1" applyAlignment="1"/>
    <xf numFmtId="0" fontId="1" fillId="0" borderId="45" xfId="2" applyFont="1" applyBorder="1" applyAlignment="1"/>
    <xf numFmtId="0" fontId="11" fillId="0" borderId="0" xfId="2" applyAlignment="1"/>
    <xf numFmtId="0" fontId="11" fillId="0" borderId="45" xfId="2" applyBorder="1" applyAlignment="1"/>
    <xf numFmtId="0" fontId="1" fillId="0" borderId="8" xfId="2" applyFont="1" applyBorder="1" applyAlignment="1">
      <alignment horizontal="center" vertical="top" wrapText="1"/>
    </xf>
    <xf numFmtId="0" fontId="1" fillId="0" borderId="0" xfId="2" applyFont="1" applyBorder="1" applyAlignment="1">
      <alignment horizontal="center" vertical="top" wrapText="1"/>
    </xf>
    <xf numFmtId="0" fontId="1" fillId="0" borderId="45" xfId="2" applyFont="1" applyBorder="1" applyAlignment="1">
      <alignment horizontal="center" vertical="top" wrapText="1"/>
    </xf>
    <xf numFmtId="0" fontId="2" fillId="0" borderId="57" xfId="2" applyFont="1" applyBorder="1" applyAlignment="1">
      <alignment horizontal="left"/>
    </xf>
    <xf numFmtId="0" fontId="12" fillId="0" borderId="2" xfId="2" applyFont="1" applyBorder="1" applyAlignment="1">
      <alignment horizontal="left" vertical="center" wrapText="1"/>
    </xf>
    <xf numFmtId="0" fontId="12" fillId="0" borderId="3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49" fontId="1" fillId="0" borderId="7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 applyAlignment="1">
      <alignment horizontal="right"/>
    </xf>
    <xf numFmtId="49" fontId="1" fillId="0" borderId="3" xfId="2" applyNumberFormat="1" applyFont="1" applyBorder="1" applyAlignment="1">
      <alignment horizontal="center"/>
    </xf>
    <xf numFmtId="0" fontId="1" fillId="0" borderId="8" xfId="2" applyFont="1" applyBorder="1" applyAlignment="1">
      <alignment horizontal="center" vertical="top"/>
    </xf>
    <xf numFmtId="0" fontId="1" fillId="0" borderId="0" xfId="2" applyFont="1" applyBorder="1" applyAlignment="1">
      <alignment horizontal="center" vertical="top"/>
    </xf>
    <xf numFmtId="0" fontId="1" fillId="0" borderId="45" xfId="2" applyFont="1" applyBorder="1" applyAlignment="1">
      <alignment horizontal="center" vertical="top"/>
    </xf>
    <xf numFmtId="0" fontId="1" fillId="2" borderId="29" xfId="2" applyFont="1" applyFill="1" applyBorder="1" applyAlignment="1">
      <alignment horizontal="center" vertical="center"/>
    </xf>
    <xf numFmtId="0" fontId="1" fillId="0" borderId="39" xfId="2" applyFont="1" applyBorder="1" applyAlignment="1">
      <alignment horizontal="center" vertical="top"/>
    </xf>
    <xf numFmtId="0" fontId="11" fillId="0" borderId="7" xfId="2" applyBorder="1" applyAlignment="1">
      <alignment vertical="top"/>
    </xf>
    <xf numFmtId="0" fontId="11" fillId="0" borderId="22" xfId="2" applyBorder="1" applyAlignment="1">
      <alignment vertical="top"/>
    </xf>
    <xf numFmtId="0" fontId="1" fillId="0" borderId="57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2" fillId="0" borderId="3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" fillId="0" borderId="56" xfId="2" applyFont="1" applyBorder="1" applyAlignment="1">
      <alignment horizontal="center" vertical="center" wrapText="1"/>
    </xf>
    <xf numFmtId="0" fontId="1" fillId="0" borderId="57" xfId="2" applyFont="1" applyBorder="1" applyAlignment="1">
      <alignment horizontal="center" vertical="center" wrapText="1"/>
    </xf>
    <xf numFmtId="0" fontId="1" fillId="0" borderId="39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22" xfId="2" applyFont="1" applyBorder="1" applyAlignment="1">
      <alignment horizontal="center" vertical="center" wrapText="1"/>
    </xf>
    <xf numFmtId="0" fontId="1" fillId="2" borderId="30" xfId="2" applyFont="1" applyFill="1" applyBorder="1" applyAlignment="1">
      <alignment horizontal="center" vertical="center"/>
    </xf>
    <xf numFmtId="0" fontId="1" fillId="2" borderId="47" xfId="2" applyFont="1" applyFill="1" applyBorder="1" applyAlignment="1">
      <alignment horizontal="center" vertical="center"/>
    </xf>
    <xf numFmtId="0" fontId="1" fillId="2" borderId="48" xfId="2" applyFont="1" applyFill="1" applyBorder="1" applyAlignment="1">
      <alignment horizontal="center" vertical="center"/>
    </xf>
    <xf numFmtId="0" fontId="1" fillId="0" borderId="47" xfId="2" applyFont="1" applyBorder="1"/>
    <xf numFmtId="0" fontId="1" fillId="0" borderId="48" xfId="2" applyFont="1" applyBorder="1"/>
    <xf numFmtId="0" fontId="1" fillId="0" borderId="36" xfId="2" applyFont="1" applyBorder="1" applyAlignment="1">
      <alignment horizontal="center" vertical="top" wrapText="1"/>
    </xf>
    <xf numFmtId="0" fontId="1" fillId="0" borderId="59" xfId="2" applyFont="1" applyBorder="1" applyAlignment="1">
      <alignment horizontal="center" vertical="top" wrapText="1"/>
    </xf>
    <xf numFmtId="0" fontId="1" fillId="0" borderId="19" xfId="2" applyFont="1" applyBorder="1" applyAlignment="1">
      <alignment horizontal="center" vertical="top" wrapText="1"/>
    </xf>
    <xf numFmtId="0" fontId="1" fillId="0" borderId="39" xfId="2" applyNumberFormat="1" applyFont="1" applyBorder="1" applyAlignment="1">
      <alignment horizontal="center" vertical="top" wrapText="1"/>
    </xf>
    <xf numFmtId="0" fontId="1" fillId="0" borderId="7" xfId="2" applyNumberFormat="1" applyFont="1" applyBorder="1" applyAlignment="1">
      <alignment horizontal="center" vertical="top" wrapText="1"/>
    </xf>
    <xf numFmtId="0" fontId="1" fillId="0" borderId="22" xfId="2" applyNumberFormat="1" applyFont="1" applyBorder="1" applyAlignment="1">
      <alignment horizontal="center" vertical="top" wrapText="1"/>
    </xf>
    <xf numFmtId="0" fontId="1" fillId="0" borderId="37" xfId="2" applyFont="1" applyBorder="1" applyAlignment="1">
      <alignment horizontal="center" vertical="top"/>
    </xf>
    <xf numFmtId="0" fontId="1" fillId="0" borderId="60" xfId="2" applyFont="1" applyBorder="1" applyAlignment="1">
      <alignment horizontal="center" vertical="top"/>
    </xf>
    <xf numFmtId="0" fontId="1" fillId="0" borderId="28" xfId="2" applyFont="1" applyBorder="1" applyAlignment="1">
      <alignment horizontal="center" vertical="top"/>
    </xf>
    <xf numFmtId="49" fontId="1" fillId="0" borderId="30" xfId="2" applyNumberFormat="1" applyFont="1" applyBorder="1" applyAlignment="1">
      <alignment horizontal="center" vertical="center"/>
    </xf>
    <xf numFmtId="49" fontId="1" fillId="0" borderId="47" xfId="2" applyNumberFormat="1" applyFont="1" applyBorder="1" applyAlignment="1">
      <alignment horizontal="center" vertical="center"/>
    </xf>
    <xf numFmtId="49" fontId="1" fillId="0" borderId="30" xfId="2" applyNumberFormat="1" applyFont="1" applyFill="1" applyBorder="1" applyAlignment="1">
      <alignment horizontal="center" vertical="center"/>
    </xf>
    <xf numFmtId="49" fontId="1" fillId="0" borderId="47" xfId="2" applyNumberFormat="1" applyFont="1" applyFill="1" applyBorder="1" applyAlignment="1">
      <alignment horizontal="center" vertical="center"/>
    </xf>
    <xf numFmtId="49" fontId="1" fillId="0" borderId="48" xfId="2" applyNumberFormat="1" applyFont="1" applyFill="1" applyBorder="1" applyAlignment="1">
      <alignment horizontal="center" vertical="center"/>
    </xf>
    <xf numFmtId="166" fontId="2" fillId="0" borderId="35" xfId="0" applyNumberFormat="1" applyFont="1" applyFill="1" applyBorder="1" applyAlignment="1">
      <alignment horizontal="center" vertical="center" wrapText="1"/>
    </xf>
    <xf numFmtId="166" fontId="2" fillId="0" borderId="32" xfId="0" applyNumberFormat="1" applyFont="1" applyFill="1" applyBorder="1" applyAlignment="1">
      <alignment horizontal="center" vertical="center" wrapText="1"/>
    </xf>
    <xf numFmtId="166" fontId="2" fillId="0" borderId="25" xfId="0" applyNumberFormat="1" applyFont="1" applyFill="1" applyBorder="1" applyAlignment="1">
      <alignment horizontal="center" vertical="center" wrapText="1"/>
    </xf>
    <xf numFmtId="166" fontId="2" fillId="0" borderId="27" xfId="0" applyNumberFormat="1" applyFont="1" applyFill="1" applyBorder="1" applyAlignment="1">
      <alignment horizontal="center" vertical="center" wrapText="1"/>
    </xf>
    <xf numFmtId="166" fontId="2" fillId="0" borderId="19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166" fontId="1" fillId="0" borderId="8" xfId="0" applyNumberFormat="1" applyFont="1" applyFill="1" applyBorder="1" applyAlignment="1">
      <alignment horizontal="center" wrapText="1"/>
    </xf>
    <xf numFmtId="166" fontId="1" fillId="0" borderId="0" xfId="0" applyNumberFormat="1" applyFont="1" applyFill="1" applyBorder="1" applyAlignment="1">
      <alignment horizontal="center" wrapText="1"/>
    </xf>
    <xf numFmtId="166" fontId="14" fillId="0" borderId="0" xfId="0" applyNumberFormat="1" applyFont="1" applyFill="1" applyAlignment="1">
      <alignment horizontal="center"/>
    </xf>
    <xf numFmtId="166" fontId="10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9" fillId="0" borderId="0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0" borderId="7" xfId="0" applyFont="1" applyBorder="1" applyAlignment="1">
      <alignment horizontal="center"/>
    </xf>
    <xf numFmtId="0" fontId="1" fillId="0" borderId="2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1" fillId="0" borderId="1" xfId="1" applyNumberFormat="1" applyFont="1" applyFill="1" applyBorder="1" applyAlignment="1">
      <alignment vertical="center" wrapText="1"/>
    </xf>
  </cellXfs>
  <cellStyles count="5">
    <cellStyle name="Обычный" xfId="0" builtinId="0"/>
    <cellStyle name="Обычный 2" xfId="2"/>
    <cellStyle name="Обычный 3" xfId="3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294409</xdr:colOff>
      <xdr:row>20</xdr:row>
      <xdr:rowOff>86591</xdr:rowOff>
    </xdr:from>
    <xdr:to>
      <xdr:col>7</xdr:col>
      <xdr:colOff>472144</xdr:colOff>
      <xdr:row>22</xdr:row>
      <xdr:rowOff>11388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7295" y="7273636"/>
          <a:ext cx="1390008" cy="323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32"/>
  <sheetViews>
    <sheetView view="pageBreakPreview" zoomScaleNormal="100" workbookViewId="0">
      <selection activeCell="CG17" sqref="CG17:DL17"/>
    </sheetView>
  </sheetViews>
  <sheetFormatPr defaultColWidth="0.85546875" defaultRowHeight="12.75" x14ac:dyDescent="0.2"/>
  <cols>
    <col min="1" max="16384" width="0.85546875" style="51"/>
  </cols>
  <sheetData>
    <row r="1" spans="1:155" s="17" customFormat="1" ht="15" customHeight="1" thickBot="1" x14ac:dyDescent="0.25">
      <c r="T1" s="213" t="s">
        <v>422</v>
      </c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5"/>
    </row>
    <row r="2" spans="1:155" s="17" customFormat="1" ht="7.5" customHeight="1" thickBot="1" x14ac:dyDescent="0.25"/>
    <row r="3" spans="1:155" s="17" customFormat="1" ht="15" customHeight="1" thickBot="1" x14ac:dyDescent="0.25">
      <c r="T3" s="216" t="s">
        <v>423</v>
      </c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5"/>
    </row>
    <row r="4" spans="1:155" s="17" customFormat="1" ht="12.75" customHeight="1" thickBot="1" x14ac:dyDescent="0.25"/>
    <row r="5" spans="1:155" s="17" customFormat="1" ht="54" customHeight="1" thickBot="1" x14ac:dyDescent="0.25">
      <c r="O5" s="18"/>
      <c r="P5" s="217" t="s">
        <v>424</v>
      </c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19"/>
    </row>
    <row r="6" spans="1:155" s="17" customFormat="1" ht="12.75" customHeight="1" thickBot="1" x14ac:dyDescent="0.25"/>
    <row r="7" spans="1:155" s="17" customFormat="1" ht="15" customHeight="1" thickBot="1" x14ac:dyDescent="0.25">
      <c r="T7" s="216" t="s">
        <v>425</v>
      </c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4"/>
      <c r="DY7" s="214"/>
      <c r="DZ7" s="214"/>
      <c r="EA7" s="214"/>
      <c r="EB7" s="214"/>
      <c r="EC7" s="214"/>
      <c r="ED7" s="214"/>
      <c r="EE7" s="214"/>
      <c r="EF7" s="214"/>
      <c r="EG7" s="214"/>
      <c r="EH7" s="215"/>
    </row>
    <row r="8" spans="1:155" s="17" customFormat="1" ht="12.75" customHeight="1" thickBot="1" x14ac:dyDescent="0.25">
      <c r="K8" s="20"/>
      <c r="L8" s="21"/>
      <c r="M8" s="21"/>
      <c r="N8" s="21"/>
      <c r="O8" s="21"/>
      <c r="P8" s="21"/>
      <c r="Q8" s="21"/>
      <c r="R8" s="21"/>
      <c r="S8" s="21"/>
      <c r="T8" s="21"/>
      <c r="U8" s="21"/>
      <c r="EK8" s="21"/>
      <c r="EL8" s="21"/>
      <c r="EM8" s="21"/>
      <c r="EN8" s="21"/>
      <c r="EO8" s="20"/>
    </row>
    <row r="9" spans="1:155" s="17" customFormat="1" ht="40.5" customHeight="1" x14ac:dyDescent="0.2">
      <c r="AC9" s="218" t="s">
        <v>426</v>
      </c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9"/>
      <c r="CG9" s="219"/>
      <c r="CH9" s="219"/>
      <c r="CI9" s="219"/>
      <c r="CJ9" s="219"/>
      <c r="CK9" s="219"/>
      <c r="CL9" s="219"/>
      <c r="CM9" s="219"/>
      <c r="CN9" s="219"/>
      <c r="CO9" s="219"/>
      <c r="CP9" s="219"/>
      <c r="CQ9" s="219"/>
      <c r="CR9" s="219"/>
      <c r="CS9" s="219"/>
      <c r="CT9" s="219"/>
      <c r="CU9" s="219"/>
      <c r="CV9" s="219"/>
      <c r="CW9" s="219"/>
      <c r="CX9" s="219"/>
      <c r="CY9" s="219"/>
      <c r="CZ9" s="219"/>
      <c r="DA9" s="219"/>
      <c r="DB9" s="219"/>
      <c r="DC9" s="219"/>
      <c r="DD9" s="219"/>
      <c r="DE9" s="219"/>
      <c r="DF9" s="219"/>
      <c r="DG9" s="219"/>
      <c r="DH9" s="219"/>
      <c r="DI9" s="219"/>
      <c r="DJ9" s="219"/>
      <c r="DK9" s="219"/>
      <c r="DL9" s="219"/>
      <c r="DM9" s="219"/>
      <c r="DN9" s="219"/>
      <c r="DO9" s="219"/>
      <c r="DP9" s="219"/>
      <c r="DQ9" s="219"/>
      <c r="DR9" s="219"/>
      <c r="DS9" s="219"/>
      <c r="DT9" s="219"/>
      <c r="DU9" s="219"/>
      <c r="DV9" s="219"/>
      <c r="DW9" s="219"/>
      <c r="DX9" s="219"/>
      <c r="DY9" s="220"/>
    </row>
    <row r="10" spans="1:155" s="17" customFormat="1" ht="11.25" customHeight="1" x14ac:dyDescent="0.2">
      <c r="AC10" s="22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4" t="s">
        <v>427</v>
      </c>
      <c r="BW10" s="210" t="s">
        <v>484</v>
      </c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3"/>
      <c r="CJ10" s="211">
        <v>20</v>
      </c>
      <c r="CK10" s="211"/>
      <c r="CL10" s="211"/>
      <c r="CM10" s="212" t="s">
        <v>31</v>
      </c>
      <c r="CN10" s="212"/>
      <c r="CO10" s="212"/>
      <c r="CP10" s="25" t="s">
        <v>428</v>
      </c>
      <c r="CQ10" s="26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7"/>
    </row>
    <row r="11" spans="1:155" s="17" customFormat="1" ht="15" customHeight="1" thickBot="1" x14ac:dyDescent="0.25"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21" t="s">
        <v>429</v>
      </c>
      <c r="BM11" s="221"/>
      <c r="BN11" s="221"/>
      <c r="BO11" s="221"/>
      <c r="BP11" s="221"/>
      <c r="BQ11" s="221"/>
      <c r="BR11" s="221"/>
      <c r="BS11" s="221"/>
      <c r="BT11" s="221"/>
      <c r="BU11" s="221"/>
      <c r="BV11" s="221"/>
      <c r="BW11" s="221"/>
      <c r="BX11" s="221"/>
      <c r="BY11" s="221"/>
      <c r="BZ11" s="221"/>
      <c r="CA11" s="221"/>
      <c r="CB11" s="221"/>
      <c r="CC11" s="221"/>
      <c r="CD11" s="221"/>
      <c r="CE11" s="221"/>
      <c r="CF11" s="221"/>
      <c r="CG11" s="221"/>
      <c r="CH11" s="221"/>
      <c r="CI11" s="221"/>
      <c r="CJ11" s="221"/>
      <c r="CK11" s="221"/>
      <c r="CL11" s="221"/>
      <c r="CM11" s="221"/>
      <c r="CN11" s="221"/>
      <c r="CO11" s="221"/>
      <c r="CP11" s="221"/>
      <c r="CQ11" s="221"/>
      <c r="CR11" s="221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30"/>
    </row>
    <row r="12" spans="1:155" s="17" customFormat="1" ht="28.5" customHeight="1" thickBot="1" x14ac:dyDescent="0.25"/>
    <row r="13" spans="1:155" s="17" customFormat="1" ht="3" customHeight="1" thickBot="1" x14ac:dyDescent="0.25">
      <c r="DV13" s="222" t="s">
        <v>430</v>
      </c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4"/>
    </row>
    <row r="14" spans="1:155" s="17" customFormat="1" ht="15" customHeight="1" thickBot="1" x14ac:dyDescent="0.25">
      <c r="A14" s="228" t="s">
        <v>431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  <c r="BY14" s="228"/>
      <c r="BZ14" s="228"/>
      <c r="CA14" s="228"/>
      <c r="CB14" s="228"/>
      <c r="CC14" s="228"/>
      <c r="CD14" s="228"/>
      <c r="CE14" s="228"/>
      <c r="CF14" s="228"/>
      <c r="CG14" s="229" t="s">
        <v>432</v>
      </c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1"/>
      <c r="DR14" s="31"/>
      <c r="DV14" s="225"/>
      <c r="DW14" s="226"/>
      <c r="DX14" s="226"/>
      <c r="DY14" s="226"/>
      <c r="DZ14" s="226"/>
      <c r="EA14" s="226"/>
      <c r="EB14" s="226"/>
      <c r="EC14" s="226"/>
      <c r="ED14" s="226"/>
      <c r="EE14" s="226"/>
      <c r="EF14" s="226"/>
      <c r="EG14" s="226"/>
      <c r="EH14" s="226"/>
      <c r="EI14" s="226"/>
      <c r="EJ14" s="226"/>
      <c r="EK14" s="226"/>
      <c r="EL14" s="226"/>
      <c r="EM14" s="226"/>
      <c r="EN14" s="226"/>
      <c r="EO14" s="226"/>
      <c r="EP14" s="226"/>
      <c r="EQ14" s="226"/>
      <c r="ER14" s="226"/>
      <c r="ES14" s="227"/>
    </row>
    <row r="15" spans="1:155" s="17" customFormat="1" ht="13.5" customHeight="1" x14ac:dyDescent="0.2">
      <c r="A15" s="32"/>
      <c r="B15" s="232" t="s">
        <v>433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3"/>
      <c r="CG15" s="234" t="s">
        <v>434</v>
      </c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6"/>
      <c r="DP15" s="237" t="s">
        <v>435</v>
      </c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</row>
    <row r="16" spans="1:155" s="17" customFormat="1" ht="12" customHeight="1" x14ac:dyDescent="0.2">
      <c r="A16" s="32"/>
      <c r="B16" s="33"/>
      <c r="C16" s="33"/>
      <c r="D16" s="238" t="s">
        <v>436</v>
      </c>
      <c r="E16" s="238"/>
      <c r="F16" s="239" t="s">
        <v>437</v>
      </c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40"/>
      <c r="CG16" s="241" t="s">
        <v>438</v>
      </c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3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7"/>
      <c r="EJ16" s="237"/>
      <c r="EK16" s="237"/>
      <c r="EL16" s="237"/>
      <c r="EM16" s="237"/>
      <c r="EN16" s="237"/>
      <c r="EO16" s="237"/>
      <c r="EP16" s="237"/>
      <c r="EQ16" s="237"/>
      <c r="ER16" s="237"/>
      <c r="ES16" s="237"/>
      <c r="ET16" s="237"/>
      <c r="EU16" s="237"/>
      <c r="EV16" s="237"/>
      <c r="EW16" s="237"/>
      <c r="EX16" s="237"/>
      <c r="EY16" s="237"/>
    </row>
    <row r="17" spans="1:156" s="17" customFormat="1" ht="12" customHeight="1" x14ac:dyDescent="0.2">
      <c r="A17" s="32"/>
      <c r="B17" s="34"/>
      <c r="C17" s="34"/>
      <c r="D17" s="34"/>
      <c r="E17" s="34"/>
      <c r="F17" s="244" t="s">
        <v>439</v>
      </c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5"/>
      <c r="CG17" s="241" t="s">
        <v>440</v>
      </c>
      <c r="CH17" s="246"/>
      <c r="CI17" s="246"/>
      <c r="CJ17" s="246"/>
      <c r="CK17" s="246"/>
      <c r="CL17" s="246"/>
      <c r="CM17" s="246"/>
      <c r="CN17" s="246"/>
      <c r="CO17" s="246"/>
      <c r="CP17" s="246"/>
      <c r="CQ17" s="246"/>
      <c r="CR17" s="246"/>
      <c r="CS17" s="246"/>
      <c r="CT17" s="246"/>
      <c r="CU17" s="246"/>
      <c r="CV17" s="246"/>
      <c r="CW17" s="246"/>
      <c r="CX17" s="246"/>
      <c r="CY17" s="246"/>
      <c r="CZ17" s="246"/>
      <c r="DA17" s="246"/>
      <c r="DB17" s="246"/>
      <c r="DC17" s="246"/>
      <c r="DD17" s="246"/>
      <c r="DE17" s="246"/>
      <c r="DF17" s="246"/>
      <c r="DG17" s="246"/>
      <c r="DH17" s="246"/>
      <c r="DI17" s="246"/>
      <c r="DJ17" s="246"/>
      <c r="DK17" s="246"/>
      <c r="DL17" s="24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</row>
    <row r="18" spans="1:156" s="17" customFormat="1" ht="16.5" customHeight="1" x14ac:dyDescent="0.2">
      <c r="A18" s="32"/>
      <c r="B18" s="35"/>
      <c r="C18" s="35"/>
      <c r="D18" s="36"/>
      <c r="E18" s="36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7"/>
      <c r="CG18" s="248" t="s">
        <v>441</v>
      </c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50"/>
      <c r="DP18" s="237"/>
      <c r="DQ18" s="237"/>
      <c r="DR18" s="237"/>
      <c r="DS18" s="237"/>
      <c r="DT18" s="237"/>
      <c r="DU18" s="237"/>
      <c r="DV18" s="237"/>
      <c r="DW18" s="237"/>
      <c r="DX18" s="237"/>
      <c r="DY18" s="237"/>
      <c r="DZ18" s="237"/>
      <c r="EA18" s="237"/>
      <c r="EB18" s="237"/>
      <c r="EC18" s="237"/>
      <c r="ED18" s="237"/>
      <c r="EE18" s="237"/>
      <c r="EF18" s="237"/>
      <c r="EG18" s="237"/>
      <c r="EH18" s="237"/>
      <c r="EI18" s="237"/>
      <c r="EJ18" s="237"/>
      <c r="EK18" s="237"/>
      <c r="EL18" s="237"/>
      <c r="EM18" s="237"/>
      <c r="EN18" s="237"/>
      <c r="EO18" s="237"/>
      <c r="EP18" s="237"/>
      <c r="EQ18" s="237"/>
      <c r="ER18" s="237"/>
      <c r="ES18" s="237"/>
      <c r="ET18" s="237"/>
      <c r="EU18" s="237"/>
      <c r="EV18" s="237"/>
      <c r="EW18" s="237"/>
      <c r="EX18" s="237"/>
      <c r="EY18" s="237"/>
    </row>
    <row r="19" spans="1:156" s="17" customFormat="1" ht="12" customHeight="1" x14ac:dyDescent="0.2">
      <c r="A19" s="32"/>
      <c r="B19" s="244" t="s">
        <v>442</v>
      </c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5"/>
      <c r="CG19" s="241" t="s">
        <v>443</v>
      </c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3"/>
      <c r="DQ19" s="38"/>
      <c r="DR19" s="39"/>
      <c r="DS19" s="39"/>
      <c r="DT19" s="39"/>
      <c r="DU19" s="39"/>
      <c r="DV19" s="257" t="s">
        <v>444</v>
      </c>
      <c r="DW19" s="257"/>
      <c r="DX19" s="257"/>
      <c r="DY19" s="255"/>
      <c r="DZ19" s="255"/>
      <c r="EA19" s="255"/>
      <c r="EB19" s="255"/>
      <c r="EC19" s="255"/>
      <c r="ED19" s="255"/>
      <c r="EE19" s="255"/>
      <c r="EF19" s="255"/>
      <c r="EG19" s="255"/>
      <c r="EH19" s="255"/>
      <c r="EI19" s="255"/>
      <c r="EJ19" s="255"/>
      <c r="EK19" s="256" t="s">
        <v>445</v>
      </c>
      <c r="EL19" s="256"/>
      <c r="EM19" s="256"/>
      <c r="EN19" s="256"/>
      <c r="EO19" s="255"/>
      <c r="EP19" s="255"/>
      <c r="EQ19" s="255"/>
      <c r="ER19" s="255"/>
      <c r="ES19" s="255"/>
      <c r="EV19" s="39"/>
      <c r="EW19" s="39"/>
      <c r="EX19" s="39"/>
      <c r="EY19" s="39"/>
    </row>
    <row r="20" spans="1:156" s="17" customFormat="1" ht="12" customHeight="1" x14ac:dyDescent="0.2">
      <c r="A20" s="32"/>
      <c r="B20" s="244" t="s">
        <v>446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  <c r="CD20" s="244"/>
      <c r="CE20" s="244"/>
      <c r="CF20" s="245"/>
      <c r="CG20" s="241" t="s">
        <v>438</v>
      </c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3"/>
      <c r="DQ20" s="38"/>
      <c r="DR20" s="38"/>
      <c r="DS20" s="38"/>
      <c r="DT20" s="38"/>
      <c r="DU20" s="38"/>
      <c r="DV20" s="257" t="s">
        <v>444</v>
      </c>
      <c r="DW20" s="257"/>
      <c r="DX20" s="257"/>
      <c r="DY20" s="258"/>
      <c r="DZ20" s="258"/>
      <c r="EA20" s="258"/>
      <c r="EB20" s="258"/>
      <c r="EC20" s="258"/>
      <c r="ED20" s="258"/>
      <c r="EE20" s="258"/>
      <c r="EF20" s="258"/>
      <c r="EG20" s="258"/>
      <c r="EH20" s="258"/>
      <c r="EI20" s="258"/>
      <c r="EJ20" s="258"/>
      <c r="EK20" s="256" t="s">
        <v>445</v>
      </c>
      <c r="EL20" s="256"/>
      <c r="EM20" s="256"/>
      <c r="EN20" s="256"/>
      <c r="EO20" s="258"/>
      <c r="EP20" s="258"/>
      <c r="EQ20" s="258"/>
      <c r="ER20" s="258"/>
      <c r="ES20" s="258"/>
      <c r="EW20" s="38"/>
      <c r="EX20" s="38"/>
      <c r="EY20" s="38"/>
    </row>
    <row r="21" spans="1:156" s="17" customFormat="1" ht="8.25" customHeight="1" thickBot="1" x14ac:dyDescent="0.25">
      <c r="A21" s="32"/>
      <c r="B21" s="40"/>
      <c r="C21" s="40"/>
      <c r="D21" s="238" t="s">
        <v>436</v>
      </c>
      <c r="E21" s="238"/>
      <c r="F21" s="239" t="s">
        <v>447</v>
      </c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40"/>
      <c r="CG21" s="259" t="s">
        <v>448</v>
      </c>
      <c r="CH21" s="260"/>
      <c r="CI21" s="260"/>
      <c r="CJ21" s="260"/>
      <c r="CK21" s="260"/>
      <c r="CL21" s="260"/>
      <c r="CM21" s="260"/>
      <c r="CN21" s="260"/>
      <c r="CO21" s="260"/>
      <c r="CP21" s="260"/>
      <c r="CQ21" s="260"/>
      <c r="CR21" s="260"/>
      <c r="CS21" s="260"/>
      <c r="CT21" s="260"/>
      <c r="CU21" s="260"/>
      <c r="CV21" s="260"/>
      <c r="CW21" s="260"/>
      <c r="CX21" s="260"/>
      <c r="CY21" s="260"/>
      <c r="CZ21" s="260"/>
      <c r="DA21" s="260"/>
      <c r="DB21" s="260"/>
      <c r="DC21" s="260"/>
      <c r="DD21" s="260"/>
      <c r="DE21" s="260"/>
      <c r="DF21" s="260"/>
      <c r="DG21" s="260"/>
      <c r="DH21" s="260"/>
      <c r="DI21" s="260"/>
      <c r="DJ21" s="260"/>
      <c r="DK21" s="260"/>
      <c r="DL21" s="261"/>
      <c r="DQ21" s="38"/>
      <c r="DR21" s="38"/>
      <c r="DS21" s="38"/>
      <c r="DT21" s="38"/>
      <c r="DU21" s="38"/>
      <c r="EW21" s="38"/>
      <c r="EX21" s="38"/>
      <c r="EY21" s="38"/>
    </row>
    <row r="22" spans="1:156" s="17" customFormat="1" ht="3.75" customHeight="1" x14ac:dyDescent="0.2">
      <c r="A22" s="32"/>
      <c r="B22" s="40"/>
      <c r="C22" s="40"/>
      <c r="D22" s="238"/>
      <c r="E22" s="238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39"/>
      <c r="BA22" s="239"/>
      <c r="BB22" s="239"/>
      <c r="BC22" s="239"/>
      <c r="BD22" s="239"/>
      <c r="BE22" s="239"/>
      <c r="BF22" s="239"/>
      <c r="BG22" s="239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39"/>
      <c r="BW22" s="239"/>
      <c r="BX22" s="239"/>
      <c r="BY22" s="239"/>
      <c r="BZ22" s="239"/>
      <c r="CA22" s="239"/>
      <c r="CB22" s="239"/>
      <c r="CC22" s="239"/>
      <c r="CD22" s="239"/>
      <c r="CE22" s="239"/>
      <c r="CF22" s="240"/>
      <c r="CG22" s="259"/>
      <c r="CH22" s="260"/>
      <c r="CI22" s="260"/>
      <c r="CJ22" s="260"/>
      <c r="CK22" s="260"/>
      <c r="CL22" s="260"/>
      <c r="CM22" s="260"/>
      <c r="CN22" s="260"/>
      <c r="CO22" s="260"/>
      <c r="CP22" s="260"/>
      <c r="CQ22" s="260"/>
      <c r="CR22" s="260"/>
      <c r="CS22" s="260"/>
      <c r="CT22" s="260"/>
      <c r="CU22" s="260"/>
      <c r="CV22" s="260"/>
      <c r="CW22" s="260"/>
      <c r="CX22" s="260"/>
      <c r="CY22" s="260"/>
      <c r="CZ22" s="260"/>
      <c r="DA22" s="260"/>
      <c r="DB22" s="260"/>
      <c r="DC22" s="260"/>
      <c r="DD22" s="260"/>
      <c r="DE22" s="260"/>
      <c r="DF22" s="260"/>
      <c r="DG22" s="260"/>
      <c r="DH22" s="260"/>
      <c r="DI22" s="260"/>
      <c r="DJ22" s="260"/>
      <c r="DK22" s="260"/>
      <c r="DL22" s="261"/>
      <c r="DQ22" s="38"/>
      <c r="DR22" s="38"/>
      <c r="DS22" s="38"/>
      <c r="DT22" s="38"/>
      <c r="DU22" s="262" t="s">
        <v>449</v>
      </c>
      <c r="DV22" s="223"/>
      <c r="DW22" s="223"/>
      <c r="DX22" s="223"/>
      <c r="DY22" s="223"/>
      <c r="DZ22" s="223"/>
      <c r="EA22" s="223"/>
      <c r="EB22" s="223"/>
      <c r="EC22" s="223"/>
      <c r="ED22" s="223"/>
      <c r="EE22" s="223"/>
      <c r="EF22" s="223"/>
      <c r="EG22" s="223"/>
      <c r="EH22" s="223"/>
      <c r="EI22" s="223"/>
      <c r="EJ22" s="223"/>
      <c r="EK22" s="223"/>
      <c r="EL22" s="223"/>
      <c r="EM22" s="223"/>
      <c r="EN22" s="223"/>
      <c r="EO22" s="223"/>
      <c r="EP22" s="223"/>
      <c r="EQ22" s="223"/>
      <c r="ER22" s="223"/>
      <c r="ES22" s="223"/>
      <c r="ET22" s="224"/>
      <c r="EW22" s="38"/>
      <c r="EX22" s="38"/>
      <c r="EY22" s="38"/>
    </row>
    <row r="23" spans="1:156" s="17" customFormat="1" ht="14.25" customHeight="1" thickBot="1" x14ac:dyDescent="0.25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3"/>
      <c r="CG23" s="263" t="s">
        <v>441</v>
      </c>
      <c r="CH23" s="264"/>
      <c r="CI23" s="264"/>
      <c r="CJ23" s="264"/>
      <c r="CK23" s="264"/>
      <c r="CL23" s="264"/>
      <c r="CM23" s="264"/>
      <c r="CN23" s="264"/>
      <c r="CO23" s="264"/>
      <c r="CP23" s="264"/>
      <c r="CQ23" s="264"/>
      <c r="CR23" s="264"/>
      <c r="CS23" s="264"/>
      <c r="CT23" s="264"/>
      <c r="CU23" s="264"/>
      <c r="CV23" s="264"/>
      <c r="CW23" s="264"/>
      <c r="CX23" s="264"/>
      <c r="CY23" s="264"/>
      <c r="CZ23" s="264"/>
      <c r="DA23" s="264"/>
      <c r="DB23" s="264"/>
      <c r="DC23" s="264"/>
      <c r="DD23" s="264"/>
      <c r="DE23" s="264"/>
      <c r="DF23" s="264"/>
      <c r="DG23" s="264"/>
      <c r="DH23" s="264"/>
      <c r="DI23" s="264"/>
      <c r="DJ23" s="264"/>
      <c r="DK23" s="264"/>
      <c r="DL23" s="265"/>
      <c r="DQ23" s="38"/>
      <c r="DR23" s="38"/>
      <c r="DS23" s="38"/>
      <c r="DT23" s="38"/>
      <c r="DU23" s="225"/>
      <c r="DV23" s="226"/>
      <c r="DW23" s="226"/>
      <c r="DX23" s="226"/>
      <c r="DY23" s="226"/>
      <c r="DZ23" s="226"/>
      <c r="EA23" s="226"/>
      <c r="EB23" s="226"/>
      <c r="EC23" s="226"/>
      <c r="ED23" s="226"/>
      <c r="EE23" s="226"/>
      <c r="EF23" s="226"/>
      <c r="EG23" s="226"/>
      <c r="EH23" s="226"/>
      <c r="EI23" s="226"/>
      <c r="EJ23" s="226"/>
      <c r="EK23" s="226"/>
      <c r="EL23" s="226"/>
      <c r="EM23" s="226"/>
      <c r="EN23" s="226"/>
      <c r="EO23" s="226"/>
      <c r="EP23" s="226"/>
      <c r="EQ23" s="226"/>
      <c r="ER23" s="226"/>
      <c r="ES23" s="226"/>
      <c r="ET23" s="227"/>
      <c r="EW23" s="38"/>
      <c r="EX23" s="38"/>
      <c r="EY23" s="38"/>
    </row>
    <row r="24" spans="1:156" s="17" customFormat="1" ht="11.25" customHeight="1" x14ac:dyDescent="0.2"/>
    <row r="25" spans="1:156" s="17" customFormat="1" ht="28.5" customHeight="1" x14ac:dyDescent="0.2">
      <c r="A25" s="44"/>
      <c r="B25" s="251" t="s">
        <v>450</v>
      </c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2" t="s">
        <v>451</v>
      </c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3"/>
      <c r="BR25" s="253"/>
      <c r="BS25" s="253"/>
      <c r="BT25" s="253"/>
      <c r="BU25" s="253"/>
      <c r="BV25" s="253"/>
      <c r="BW25" s="253"/>
      <c r="BX25" s="253"/>
      <c r="BY25" s="253"/>
      <c r="BZ25" s="253"/>
      <c r="CA25" s="253"/>
      <c r="CB25" s="253"/>
      <c r="CC25" s="253"/>
      <c r="CD25" s="253"/>
      <c r="CE25" s="253"/>
      <c r="CF25" s="253"/>
      <c r="CG25" s="253"/>
      <c r="CH25" s="253"/>
      <c r="CI25" s="253"/>
      <c r="CJ25" s="253"/>
      <c r="CK25" s="253"/>
      <c r="CL25" s="253"/>
      <c r="CM25" s="253"/>
      <c r="CN25" s="253"/>
      <c r="CO25" s="253"/>
      <c r="CP25" s="253"/>
      <c r="CQ25" s="253"/>
      <c r="CR25" s="253"/>
      <c r="CS25" s="253"/>
      <c r="CT25" s="253"/>
      <c r="CU25" s="253"/>
      <c r="CV25" s="253"/>
      <c r="CW25" s="253"/>
      <c r="CX25" s="253"/>
      <c r="CY25" s="253"/>
      <c r="CZ25" s="253"/>
      <c r="DA25" s="253"/>
      <c r="DB25" s="253"/>
      <c r="DC25" s="253"/>
      <c r="DD25" s="253"/>
      <c r="DE25" s="253"/>
      <c r="DF25" s="253"/>
      <c r="DG25" s="253"/>
      <c r="DH25" s="253"/>
      <c r="DI25" s="253"/>
      <c r="DJ25" s="253"/>
      <c r="DK25" s="253"/>
      <c r="DL25" s="253"/>
      <c r="DM25" s="253"/>
      <c r="DN25" s="253"/>
      <c r="DO25" s="253"/>
      <c r="DP25" s="253"/>
      <c r="DQ25" s="253"/>
      <c r="DR25" s="253"/>
      <c r="DS25" s="253"/>
      <c r="DT25" s="253"/>
      <c r="DU25" s="253"/>
      <c r="DV25" s="253"/>
      <c r="DW25" s="253"/>
      <c r="DX25" s="253"/>
      <c r="DY25" s="253"/>
      <c r="DZ25" s="253"/>
      <c r="EA25" s="253"/>
      <c r="EB25" s="253"/>
      <c r="EC25" s="253"/>
      <c r="ED25" s="253"/>
      <c r="EE25" s="253"/>
      <c r="EF25" s="253"/>
      <c r="EG25" s="253"/>
      <c r="EH25" s="253"/>
      <c r="EI25" s="253"/>
      <c r="EJ25" s="253"/>
      <c r="EK25" s="253"/>
      <c r="EL25" s="253"/>
      <c r="EM25" s="253"/>
      <c r="EN25" s="253"/>
      <c r="EO25" s="253"/>
      <c r="EP25" s="253"/>
      <c r="EQ25" s="253"/>
      <c r="ER25" s="253"/>
      <c r="ES25" s="253"/>
      <c r="ET25" s="253"/>
      <c r="EU25" s="253"/>
      <c r="EV25" s="253"/>
      <c r="EW25" s="253"/>
      <c r="EX25" s="253"/>
      <c r="EY25" s="254"/>
    </row>
    <row r="26" spans="1:156" s="17" customFormat="1" ht="4.5" customHeight="1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5"/>
    </row>
    <row r="27" spans="1:156" s="17" customFormat="1" ht="14.25" customHeight="1" x14ac:dyDescent="0.25">
      <c r="A27" s="46"/>
      <c r="B27" s="251" t="s">
        <v>452</v>
      </c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47"/>
      <c r="T27" s="267" t="s">
        <v>453</v>
      </c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8"/>
      <c r="BB27" s="268"/>
      <c r="BC27" s="268"/>
      <c r="BD27" s="268"/>
      <c r="BE27" s="268"/>
      <c r="BF27" s="268"/>
      <c r="BG27" s="268"/>
      <c r="BH27" s="268"/>
      <c r="BI27" s="268"/>
      <c r="BJ27" s="268"/>
      <c r="BK27" s="268"/>
      <c r="BL27" s="268"/>
      <c r="BM27" s="268"/>
      <c r="BN27" s="268"/>
      <c r="BO27" s="268"/>
      <c r="BP27" s="268"/>
      <c r="BQ27" s="268"/>
      <c r="BR27" s="268"/>
      <c r="BS27" s="268"/>
      <c r="BT27" s="268"/>
      <c r="BU27" s="268"/>
      <c r="BV27" s="268"/>
      <c r="BW27" s="268"/>
      <c r="BX27" s="268"/>
      <c r="BY27" s="268"/>
      <c r="BZ27" s="268"/>
      <c r="CA27" s="268"/>
      <c r="CB27" s="268"/>
      <c r="CC27" s="268"/>
      <c r="CD27" s="268"/>
      <c r="CE27" s="268"/>
      <c r="CF27" s="268"/>
      <c r="CG27" s="268"/>
      <c r="CH27" s="268"/>
      <c r="CI27" s="268"/>
      <c r="CJ27" s="268"/>
      <c r="CK27" s="268"/>
      <c r="CL27" s="268"/>
      <c r="CM27" s="268"/>
      <c r="CN27" s="268"/>
      <c r="CO27" s="268"/>
      <c r="CP27" s="268"/>
      <c r="CQ27" s="268"/>
      <c r="CR27" s="268"/>
      <c r="CS27" s="268"/>
      <c r="CT27" s="268"/>
      <c r="CU27" s="268"/>
      <c r="CV27" s="268"/>
      <c r="CW27" s="268"/>
      <c r="CX27" s="268"/>
      <c r="CY27" s="268"/>
      <c r="CZ27" s="268"/>
      <c r="DA27" s="268"/>
      <c r="DB27" s="268"/>
      <c r="DC27" s="268"/>
      <c r="DD27" s="268"/>
      <c r="DE27" s="268"/>
      <c r="DF27" s="268"/>
      <c r="DG27" s="268"/>
      <c r="DH27" s="268"/>
      <c r="DI27" s="268"/>
      <c r="DJ27" s="268"/>
      <c r="DK27" s="268"/>
      <c r="DL27" s="268"/>
      <c r="DM27" s="268"/>
      <c r="DN27" s="268"/>
      <c r="DO27" s="268"/>
      <c r="DP27" s="268"/>
      <c r="DQ27" s="268"/>
      <c r="DR27" s="268"/>
      <c r="DS27" s="268"/>
      <c r="DT27" s="268"/>
      <c r="DU27" s="268"/>
      <c r="DV27" s="268"/>
      <c r="DW27" s="268"/>
      <c r="DX27" s="268"/>
      <c r="DY27" s="268"/>
      <c r="DZ27" s="268"/>
      <c r="EA27" s="268"/>
      <c r="EB27" s="268"/>
      <c r="EC27" s="268"/>
      <c r="ED27" s="268"/>
      <c r="EE27" s="268"/>
      <c r="EF27" s="268"/>
      <c r="EG27" s="268"/>
      <c r="EH27" s="268"/>
      <c r="EI27" s="268"/>
      <c r="EJ27" s="268"/>
      <c r="EK27" s="268"/>
      <c r="EL27" s="268"/>
      <c r="EM27" s="268"/>
      <c r="EN27" s="268"/>
      <c r="EO27" s="268"/>
      <c r="EP27" s="268"/>
      <c r="EQ27" s="268"/>
      <c r="ER27" s="268"/>
      <c r="ES27" s="268"/>
      <c r="ET27" s="268"/>
      <c r="EU27" s="268"/>
      <c r="EV27" s="268"/>
      <c r="EW27" s="268"/>
      <c r="EX27" s="268"/>
      <c r="EY27" s="268"/>
      <c r="EZ27" s="269"/>
    </row>
    <row r="28" spans="1:156" s="17" customFormat="1" ht="4.5" customHeight="1" thickBot="1" x14ac:dyDescent="0.2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9"/>
    </row>
    <row r="29" spans="1:156" s="17" customFormat="1" ht="21" customHeight="1" thickBot="1" x14ac:dyDescent="0.25">
      <c r="A29" s="270" t="s">
        <v>454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5" t="s">
        <v>455</v>
      </c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276"/>
      <c r="BZ29" s="276"/>
      <c r="CA29" s="276"/>
      <c r="CB29" s="276"/>
      <c r="CC29" s="276"/>
      <c r="CD29" s="276"/>
      <c r="CE29" s="276"/>
      <c r="CF29" s="276"/>
      <c r="CG29" s="276"/>
      <c r="CH29" s="276"/>
      <c r="CI29" s="276"/>
      <c r="CJ29" s="276"/>
      <c r="CK29" s="276"/>
      <c r="CL29" s="276"/>
      <c r="CM29" s="276"/>
      <c r="CN29" s="276"/>
      <c r="CO29" s="276"/>
      <c r="CP29" s="276"/>
      <c r="CQ29" s="276"/>
      <c r="CR29" s="276"/>
      <c r="CS29" s="276"/>
      <c r="CT29" s="276"/>
      <c r="CU29" s="276"/>
      <c r="CV29" s="276"/>
      <c r="CW29" s="276"/>
      <c r="CX29" s="276"/>
      <c r="CY29" s="276"/>
      <c r="CZ29" s="276"/>
      <c r="DA29" s="276"/>
      <c r="DB29" s="276"/>
      <c r="DC29" s="276"/>
      <c r="DD29" s="276"/>
      <c r="DE29" s="276"/>
      <c r="DF29" s="276"/>
      <c r="DG29" s="276"/>
      <c r="DH29" s="276"/>
      <c r="DI29" s="276"/>
      <c r="DJ29" s="276"/>
      <c r="DK29" s="276"/>
      <c r="DL29" s="276"/>
      <c r="DM29" s="276"/>
      <c r="DN29" s="276"/>
      <c r="DO29" s="276"/>
      <c r="DP29" s="276"/>
      <c r="DQ29" s="276"/>
      <c r="DR29" s="276"/>
      <c r="DS29" s="276"/>
      <c r="DT29" s="276"/>
      <c r="DU29" s="276"/>
      <c r="DV29" s="276"/>
      <c r="DW29" s="276"/>
      <c r="DX29" s="276"/>
      <c r="DY29" s="276"/>
      <c r="DZ29" s="276"/>
      <c r="EA29" s="276"/>
      <c r="EB29" s="276"/>
      <c r="EC29" s="276"/>
      <c r="ED29" s="276"/>
      <c r="EE29" s="276"/>
      <c r="EF29" s="276"/>
      <c r="EG29" s="276"/>
      <c r="EH29" s="276"/>
      <c r="EI29" s="276"/>
      <c r="EJ29" s="276"/>
      <c r="EK29" s="276"/>
      <c r="EL29" s="276"/>
      <c r="EM29" s="276"/>
      <c r="EN29" s="276"/>
      <c r="EO29" s="276"/>
      <c r="EP29" s="276"/>
      <c r="EQ29" s="276"/>
      <c r="ER29" s="276"/>
      <c r="ES29" s="276"/>
      <c r="ET29" s="276"/>
      <c r="EU29" s="276"/>
      <c r="EV29" s="276"/>
      <c r="EW29" s="277"/>
      <c r="EX29" s="278"/>
      <c r="EY29" s="279"/>
    </row>
    <row r="30" spans="1:156" s="17" customFormat="1" ht="27" customHeight="1" x14ac:dyDescent="0.2">
      <c r="A30" s="272"/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4"/>
      <c r="V30" s="280" t="s">
        <v>456</v>
      </c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81"/>
      <c r="AY30" s="281"/>
      <c r="AZ30" s="281"/>
      <c r="BA30" s="281"/>
      <c r="BB30" s="281"/>
      <c r="BC30" s="281"/>
      <c r="BD30" s="281"/>
      <c r="BE30" s="281"/>
      <c r="BF30" s="281"/>
      <c r="BG30" s="281"/>
      <c r="BH30" s="281"/>
      <c r="BI30" s="281"/>
      <c r="BJ30" s="281"/>
      <c r="BK30" s="281"/>
      <c r="BL30" s="282"/>
      <c r="BM30" s="283"/>
      <c r="BN30" s="284"/>
      <c r="BO30" s="284"/>
      <c r="BP30" s="284"/>
      <c r="BQ30" s="284"/>
      <c r="BR30" s="284"/>
      <c r="BS30" s="284"/>
      <c r="BT30" s="284"/>
      <c r="BU30" s="284"/>
      <c r="BV30" s="284"/>
      <c r="BW30" s="284"/>
      <c r="BX30" s="284"/>
      <c r="BY30" s="284"/>
      <c r="BZ30" s="284"/>
      <c r="CA30" s="284"/>
      <c r="CB30" s="284"/>
      <c r="CC30" s="284"/>
      <c r="CD30" s="284"/>
      <c r="CE30" s="284"/>
      <c r="CF30" s="284"/>
      <c r="CG30" s="284"/>
      <c r="CH30" s="284"/>
      <c r="CI30" s="284"/>
      <c r="CJ30" s="284"/>
      <c r="CK30" s="284"/>
      <c r="CL30" s="284"/>
      <c r="CM30" s="284"/>
      <c r="CN30" s="284"/>
      <c r="CO30" s="284"/>
      <c r="CP30" s="284"/>
      <c r="CQ30" s="284"/>
      <c r="CR30" s="284"/>
      <c r="CS30" s="284"/>
      <c r="CT30" s="284"/>
      <c r="CU30" s="284"/>
      <c r="CV30" s="284"/>
      <c r="CW30" s="284"/>
      <c r="CX30" s="284"/>
      <c r="CY30" s="284"/>
      <c r="CZ30" s="284"/>
      <c r="DA30" s="284"/>
      <c r="DB30" s="284"/>
      <c r="DC30" s="284"/>
      <c r="DD30" s="284"/>
      <c r="DE30" s="284"/>
      <c r="DF30" s="284"/>
      <c r="DG30" s="285"/>
      <c r="DH30" s="283"/>
      <c r="DI30" s="284"/>
      <c r="DJ30" s="284"/>
      <c r="DK30" s="284"/>
      <c r="DL30" s="284"/>
      <c r="DM30" s="284"/>
      <c r="DN30" s="284"/>
      <c r="DO30" s="284"/>
      <c r="DP30" s="284"/>
      <c r="DQ30" s="284"/>
      <c r="DR30" s="284"/>
      <c r="DS30" s="284"/>
      <c r="DT30" s="284"/>
      <c r="DU30" s="284"/>
      <c r="DV30" s="284"/>
      <c r="DW30" s="284"/>
      <c r="DX30" s="284"/>
      <c r="DY30" s="284"/>
      <c r="DZ30" s="284"/>
      <c r="EA30" s="284"/>
      <c r="EB30" s="284"/>
      <c r="EC30" s="284"/>
      <c r="ED30" s="284"/>
      <c r="EE30" s="284"/>
      <c r="EF30" s="284"/>
      <c r="EG30" s="284"/>
      <c r="EH30" s="284"/>
      <c r="EI30" s="284"/>
      <c r="EJ30" s="284"/>
      <c r="EK30" s="284"/>
      <c r="EL30" s="284"/>
      <c r="EM30" s="284"/>
      <c r="EN30" s="284"/>
      <c r="EO30" s="284"/>
      <c r="EP30" s="284"/>
      <c r="EQ30" s="284"/>
      <c r="ER30" s="284"/>
      <c r="ES30" s="284"/>
      <c r="ET30" s="284"/>
      <c r="EU30" s="284"/>
      <c r="EV30" s="284"/>
      <c r="EW30" s="284"/>
      <c r="EX30" s="284"/>
      <c r="EY30" s="285"/>
    </row>
    <row r="31" spans="1:156" s="17" customFormat="1" ht="13.5" thickBot="1" x14ac:dyDescent="0.25">
      <c r="A31" s="286">
        <v>1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6">
        <v>2</v>
      </c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287"/>
      <c r="AO31" s="287"/>
      <c r="AP31" s="287"/>
      <c r="AQ31" s="287"/>
      <c r="AR31" s="287"/>
      <c r="AS31" s="287"/>
      <c r="AT31" s="287"/>
      <c r="AU31" s="287"/>
      <c r="AV31" s="287"/>
      <c r="AW31" s="287"/>
      <c r="AX31" s="287"/>
      <c r="AY31" s="287"/>
      <c r="AZ31" s="287"/>
      <c r="BA31" s="287"/>
      <c r="BB31" s="287"/>
      <c r="BC31" s="287"/>
      <c r="BD31" s="287"/>
      <c r="BE31" s="287"/>
      <c r="BF31" s="287"/>
      <c r="BG31" s="287"/>
      <c r="BH31" s="287"/>
      <c r="BI31" s="287"/>
      <c r="BJ31" s="287"/>
      <c r="BK31" s="287"/>
      <c r="BL31" s="288"/>
      <c r="BM31" s="286">
        <v>3</v>
      </c>
      <c r="BN31" s="287"/>
      <c r="BO31" s="287"/>
      <c r="BP31" s="287"/>
      <c r="BQ31" s="287"/>
      <c r="BR31" s="287"/>
      <c r="BS31" s="287"/>
      <c r="BT31" s="287"/>
      <c r="BU31" s="287"/>
      <c r="BV31" s="287"/>
      <c r="BW31" s="287"/>
      <c r="BX31" s="287"/>
      <c r="BY31" s="287"/>
      <c r="BZ31" s="287"/>
      <c r="CA31" s="287"/>
      <c r="CB31" s="287"/>
      <c r="CC31" s="287"/>
      <c r="CD31" s="287"/>
      <c r="CE31" s="287"/>
      <c r="CF31" s="287"/>
      <c r="CG31" s="287"/>
      <c r="CH31" s="287"/>
      <c r="CI31" s="287"/>
      <c r="CJ31" s="287"/>
      <c r="CK31" s="287"/>
      <c r="CL31" s="287"/>
      <c r="CM31" s="287"/>
      <c r="CN31" s="287"/>
      <c r="CO31" s="287"/>
      <c r="CP31" s="287"/>
      <c r="CQ31" s="287"/>
      <c r="CR31" s="287"/>
      <c r="CS31" s="287"/>
      <c r="CT31" s="287"/>
      <c r="CU31" s="287"/>
      <c r="CV31" s="287"/>
      <c r="CW31" s="287"/>
      <c r="CX31" s="287"/>
      <c r="CY31" s="287"/>
      <c r="CZ31" s="287"/>
      <c r="DA31" s="287"/>
      <c r="DB31" s="287"/>
      <c r="DC31" s="287"/>
      <c r="DD31" s="287"/>
      <c r="DE31" s="287"/>
      <c r="DF31" s="287"/>
      <c r="DG31" s="288"/>
      <c r="DH31" s="286">
        <v>4</v>
      </c>
      <c r="DI31" s="287"/>
      <c r="DJ31" s="287"/>
      <c r="DK31" s="287"/>
      <c r="DL31" s="287"/>
      <c r="DM31" s="287"/>
      <c r="DN31" s="287"/>
      <c r="DO31" s="287"/>
      <c r="DP31" s="287"/>
      <c r="DQ31" s="287"/>
      <c r="DR31" s="287"/>
      <c r="DS31" s="287"/>
      <c r="DT31" s="287"/>
      <c r="DU31" s="287"/>
      <c r="DV31" s="287"/>
      <c r="DW31" s="287"/>
      <c r="DX31" s="287"/>
      <c r="DY31" s="287"/>
      <c r="DZ31" s="287"/>
      <c r="EA31" s="287"/>
      <c r="EB31" s="287"/>
      <c r="EC31" s="287"/>
      <c r="ED31" s="287"/>
      <c r="EE31" s="287"/>
      <c r="EF31" s="287"/>
      <c r="EG31" s="287"/>
      <c r="EH31" s="287"/>
      <c r="EI31" s="287"/>
      <c r="EJ31" s="287"/>
      <c r="EK31" s="287"/>
      <c r="EL31" s="287"/>
      <c r="EM31" s="287"/>
      <c r="EN31" s="287"/>
      <c r="EO31" s="287"/>
      <c r="EP31" s="287"/>
      <c r="EQ31" s="287"/>
      <c r="ER31" s="287"/>
      <c r="ES31" s="287"/>
      <c r="ET31" s="287"/>
      <c r="EU31" s="287"/>
      <c r="EV31" s="287"/>
      <c r="EW31" s="287"/>
      <c r="EX31" s="287"/>
      <c r="EY31" s="288"/>
    </row>
    <row r="32" spans="1:156" s="50" customFormat="1" ht="13.5" thickBot="1" x14ac:dyDescent="0.3">
      <c r="A32" s="289" t="s">
        <v>457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1" t="s">
        <v>458</v>
      </c>
      <c r="W32" s="292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2"/>
      <c r="AM32" s="292"/>
      <c r="AN32" s="292"/>
      <c r="AO32" s="292"/>
      <c r="AP32" s="292"/>
      <c r="AQ32" s="292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292"/>
      <c r="BD32" s="292"/>
      <c r="BE32" s="292"/>
      <c r="BF32" s="292"/>
      <c r="BG32" s="292"/>
      <c r="BH32" s="292"/>
      <c r="BI32" s="292"/>
      <c r="BJ32" s="292"/>
      <c r="BK32" s="292"/>
      <c r="BL32" s="293"/>
      <c r="BM32" s="291"/>
      <c r="BN32" s="292"/>
      <c r="BO32" s="292"/>
      <c r="BP32" s="292"/>
      <c r="BQ32" s="292"/>
      <c r="BR32" s="292"/>
      <c r="BS32" s="292"/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/>
      <c r="CE32" s="292"/>
      <c r="CF32" s="292"/>
      <c r="CG32" s="292"/>
      <c r="CH32" s="292"/>
      <c r="CI32" s="292"/>
      <c r="CJ32" s="292"/>
      <c r="CK32" s="292"/>
      <c r="CL32" s="292"/>
      <c r="CM32" s="292"/>
      <c r="CN32" s="292"/>
      <c r="CO32" s="292"/>
      <c r="CP32" s="292"/>
      <c r="CQ32" s="292"/>
      <c r="CR32" s="292"/>
      <c r="CS32" s="292"/>
      <c r="CT32" s="292"/>
      <c r="CU32" s="292"/>
      <c r="CV32" s="292"/>
      <c r="CW32" s="292"/>
      <c r="CX32" s="292"/>
      <c r="CY32" s="292"/>
      <c r="CZ32" s="292"/>
      <c r="DA32" s="292"/>
      <c r="DB32" s="292"/>
      <c r="DC32" s="292"/>
      <c r="DD32" s="292"/>
      <c r="DE32" s="292"/>
      <c r="DF32" s="292"/>
      <c r="DG32" s="293"/>
      <c r="DH32" s="291"/>
      <c r="DI32" s="292"/>
      <c r="DJ32" s="292"/>
      <c r="DK32" s="292"/>
      <c r="DL32" s="292"/>
      <c r="DM32" s="292"/>
      <c r="DN32" s="292"/>
      <c r="DO32" s="292"/>
      <c r="DP32" s="292"/>
      <c r="DQ32" s="292"/>
      <c r="DR32" s="292"/>
      <c r="DS32" s="292"/>
      <c r="DT32" s="292"/>
      <c r="DU32" s="292"/>
      <c r="DV32" s="292"/>
      <c r="DW32" s="292"/>
      <c r="DX32" s="292"/>
      <c r="DY32" s="292"/>
      <c r="DZ32" s="292"/>
      <c r="EA32" s="292"/>
      <c r="EB32" s="292"/>
      <c r="EC32" s="292"/>
      <c r="ED32" s="292"/>
      <c r="EE32" s="292"/>
      <c r="EF32" s="292"/>
      <c r="EG32" s="292"/>
      <c r="EH32" s="292"/>
      <c r="EI32" s="292"/>
      <c r="EJ32" s="292"/>
      <c r="EK32" s="292"/>
      <c r="EL32" s="292"/>
      <c r="EM32" s="292"/>
      <c r="EN32" s="292"/>
      <c r="EO32" s="292"/>
      <c r="EP32" s="292"/>
      <c r="EQ32" s="292"/>
      <c r="ER32" s="292"/>
      <c r="ES32" s="292"/>
      <c r="ET32" s="292"/>
      <c r="EU32" s="292"/>
      <c r="EV32" s="292"/>
      <c r="EW32" s="292"/>
      <c r="EX32" s="292"/>
      <c r="EY32" s="293"/>
    </row>
  </sheetData>
  <mergeCells count="55">
    <mergeCell ref="A31:U31"/>
    <mergeCell ref="V31:BL31"/>
    <mergeCell ref="BM31:DG31"/>
    <mergeCell ref="DH31:EY31"/>
    <mergeCell ref="A32:U32"/>
    <mergeCell ref="V32:BL32"/>
    <mergeCell ref="BM32:DG32"/>
    <mergeCell ref="DH32:EY32"/>
    <mergeCell ref="A29:U30"/>
    <mergeCell ref="V29:EY29"/>
    <mergeCell ref="V30:BL30"/>
    <mergeCell ref="BM30:DG30"/>
    <mergeCell ref="DH30:EY30"/>
    <mergeCell ref="CG21:DL22"/>
    <mergeCell ref="DU22:ET23"/>
    <mergeCell ref="CG23:DL23"/>
    <mergeCell ref="B27:R27"/>
    <mergeCell ref="T27:EZ27"/>
    <mergeCell ref="B19:CF19"/>
    <mergeCell ref="CG19:DL19"/>
    <mergeCell ref="B25:AV25"/>
    <mergeCell ref="AW25:EY25"/>
    <mergeCell ref="DY19:EJ19"/>
    <mergeCell ref="EK19:EN19"/>
    <mergeCell ref="EO19:ES19"/>
    <mergeCell ref="B20:CF20"/>
    <mergeCell ref="CG20:DL20"/>
    <mergeCell ref="DV20:DX20"/>
    <mergeCell ref="DY20:EJ20"/>
    <mergeCell ref="EK20:EN20"/>
    <mergeCell ref="EO20:ES20"/>
    <mergeCell ref="DV19:DX19"/>
    <mergeCell ref="D21:E22"/>
    <mergeCell ref="F21:CF22"/>
    <mergeCell ref="BL11:CR11"/>
    <mergeCell ref="DV13:ES14"/>
    <mergeCell ref="A14:CF14"/>
    <mergeCell ref="CG14:DL14"/>
    <mergeCell ref="B15:CF15"/>
    <mergeCell ref="CG15:DL15"/>
    <mergeCell ref="DP15:EY18"/>
    <mergeCell ref="D16:E16"/>
    <mergeCell ref="F16:CF16"/>
    <mergeCell ref="CG16:DL16"/>
    <mergeCell ref="F17:CF17"/>
    <mergeCell ref="CG17:DL17"/>
    <mergeCell ref="CG18:DL18"/>
    <mergeCell ref="BW10:CH10"/>
    <mergeCell ref="CJ10:CL10"/>
    <mergeCell ref="CM10:CO10"/>
    <mergeCell ref="T1:EH1"/>
    <mergeCell ref="T3:EH3"/>
    <mergeCell ref="P5:EL5"/>
    <mergeCell ref="T7:EH7"/>
    <mergeCell ref="AC9:DY9"/>
  </mergeCells>
  <pageMargins left="0.78740157480314965" right="0.70866141732283472" top="0.78740157480314965" bottom="0.39370078740157483" header="0.19685039370078741" footer="0.19685039370078741"/>
  <pageSetup paperSize="9" scale="9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view="pageBreakPreview" zoomScaleNormal="115" zoomScaleSheetLayoutView="100" workbookViewId="0">
      <selection activeCell="H134" sqref="H134"/>
    </sheetView>
  </sheetViews>
  <sheetFormatPr defaultRowHeight="15" x14ac:dyDescent="0.25"/>
  <cols>
    <col min="1" max="1" width="39.42578125" style="104" customWidth="1"/>
    <col min="2" max="2" width="9.140625" style="104"/>
    <col min="3" max="3" width="15.28515625" style="104" customWidth="1"/>
    <col min="4" max="4" width="13.140625" style="104" customWidth="1"/>
    <col min="5" max="5" width="13.5703125" style="104" customWidth="1"/>
    <col min="6" max="6" width="13.85546875" style="104" customWidth="1"/>
    <col min="7" max="7" width="14.140625" style="104" customWidth="1"/>
    <col min="8" max="8" width="11.140625" style="104" customWidth="1"/>
    <col min="9" max="9" width="12.7109375" style="71" customWidth="1"/>
    <col min="10" max="10" width="17" style="71" customWidth="1"/>
    <col min="11" max="11" width="18" style="71" customWidth="1"/>
    <col min="12" max="16384" width="9.140625" style="106"/>
  </cols>
  <sheetData>
    <row r="1" spans="1:9" s="71" customFormat="1" x14ac:dyDescent="0.25">
      <c r="A1" s="305" t="s">
        <v>397</v>
      </c>
      <c r="B1" s="305"/>
      <c r="C1" s="305"/>
      <c r="D1" s="305"/>
      <c r="E1" s="305"/>
      <c r="F1" s="305"/>
      <c r="G1" s="305"/>
      <c r="H1" s="305"/>
    </row>
    <row r="2" spans="1:9" s="71" customFormat="1" x14ac:dyDescent="0.25">
      <c r="A2" s="305" t="s">
        <v>111</v>
      </c>
      <c r="B2" s="305"/>
      <c r="C2" s="305"/>
      <c r="D2" s="305"/>
      <c r="E2" s="305"/>
      <c r="F2" s="305"/>
      <c r="G2" s="305"/>
      <c r="H2" s="305"/>
    </row>
    <row r="3" spans="1:9" s="71" customFormat="1" x14ac:dyDescent="0.25">
      <c r="A3" s="305" t="s">
        <v>112</v>
      </c>
      <c r="B3" s="305"/>
      <c r="C3" s="305"/>
      <c r="D3" s="305"/>
      <c r="E3" s="305"/>
      <c r="F3" s="305"/>
      <c r="G3" s="305"/>
      <c r="H3" s="305"/>
    </row>
    <row r="4" spans="1:9" s="71" customFormat="1" ht="15.75" thickBot="1" x14ac:dyDescent="0.3">
      <c r="A4" s="72"/>
      <c r="B4" s="72"/>
      <c r="C4" s="306" t="s">
        <v>113</v>
      </c>
      <c r="D4" s="306"/>
      <c r="E4" s="306"/>
      <c r="F4" s="306"/>
      <c r="G4" s="306"/>
      <c r="H4" s="306"/>
    </row>
    <row r="5" spans="1:9" s="71" customFormat="1" ht="27.75" customHeight="1" x14ac:dyDescent="0.25">
      <c r="A5" s="294" t="s">
        <v>0</v>
      </c>
      <c r="B5" s="296" t="s">
        <v>1</v>
      </c>
      <c r="C5" s="298" t="s">
        <v>2</v>
      </c>
      <c r="D5" s="299"/>
      <c r="E5" s="300"/>
      <c r="F5" s="298" t="s">
        <v>3</v>
      </c>
      <c r="G5" s="299"/>
      <c r="H5" s="300"/>
    </row>
    <row r="6" spans="1:9" s="71" customFormat="1" ht="51.75" thickBot="1" x14ac:dyDescent="0.3">
      <c r="A6" s="295"/>
      <c r="B6" s="297"/>
      <c r="C6" s="73" t="s">
        <v>4</v>
      </c>
      <c r="D6" s="74" t="s">
        <v>5</v>
      </c>
      <c r="E6" s="75" t="s">
        <v>6</v>
      </c>
      <c r="F6" s="73" t="s">
        <v>4</v>
      </c>
      <c r="G6" s="74" t="s">
        <v>5</v>
      </c>
      <c r="H6" s="75" t="s">
        <v>6</v>
      </c>
    </row>
    <row r="7" spans="1:9" s="71" customFormat="1" ht="15.75" thickBot="1" x14ac:dyDescent="0.3">
      <c r="A7" s="107">
        <v>1</v>
      </c>
      <c r="B7" s="108">
        <v>2</v>
      </c>
      <c r="C7" s="109">
        <v>3</v>
      </c>
      <c r="D7" s="110">
        <v>4</v>
      </c>
      <c r="E7" s="111">
        <v>5</v>
      </c>
      <c r="F7" s="109">
        <v>6</v>
      </c>
      <c r="G7" s="110">
        <v>7</v>
      </c>
      <c r="H7" s="111">
        <v>8</v>
      </c>
    </row>
    <row r="8" spans="1:9" s="71" customFormat="1" ht="26.25" thickBot="1" x14ac:dyDescent="0.3">
      <c r="A8" s="125" t="s">
        <v>7</v>
      </c>
      <c r="B8" s="126" t="s">
        <v>8</v>
      </c>
      <c r="C8" s="124">
        <v>0</v>
      </c>
      <c r="D8" s="127">
        <f>D10+D36</f>
        <v>264172.69999999995</v>
      </c>
      <c r="E8" s="127">
        <f>E10+E36</f>
        <v>21918.2</v>
      </c>
      <c r="F8" s="128">
        <v>0</v>
      </c>
      <c r="G8" s="127">
        <f>G10+G36+G37</f>
        <v>264172.69999999995</v>
      </c>
      <c r="H8" s="131">
        <f>H10+H36+H37</f>
        <v>47126.1</v>
      </c>
      <c r="I8" s="84"/>
    </row>
    <row r="9" spans="1:9" s="71" customFormat="1" ht="15.75" thickBot="1" x14ac:dyDescent="0.3">
      <c r="A9" s="81" t="s">
        <v>9</v>
      </c>
      <c r="B9" s="77"/>
      <c r="C9" s="78"/>
      <c r="D9" s="79"/>
      <c r="E9" s="80"/>
      <c r="F9" s="78"/>
      <c r="G9" s="79"/>
      <c r="H9" s="80"/>
    </row>
    <row r="10" spans="1:9" s="71" customFormat="1" ht="26.25" thickBot="1" x14ac:dyDescent="0.3">
      <c r="A10" s="125" t="s">
        <v>10</v>
      </c>
      <c r="B10" s="126" t="s">
        <v>11</v>
      </c>
      <c r="C10" s="124">
        <v>0</v>
      </c>
      <c r="D10" s="127">
        <f>D11+D12+D13+D14+D15+D17+D19+D20+D25+D26+D27+D28+D29+D33+D34+D35</f>
        <v>264172.69999999995</v>
      </c>
      <c r="E10" s="127">
        <f>E13+E14+E15+E17+E19+E20+E25+E26+E27+E28+E29+E33+E34+E35</f>
        <v>13231.400000000001</v>
      </c>
      <c r="F10" s="128">
        <v>0</v>
      </c>
      <c r="G10" s="127">
        <f>G11+G12+G13+G14+G15+G17+G19+G20+G25+G26+G27+G28+G29+G33+G34+G35</f>
        <v>264172.69999999995</v>
      </c>
      <c r="H10" s="131">
        <f>H13+H14+H15+H17+H19+H20+H25+H26+H27+H28+H29+H33+H34+H35</f>
        <v>26763.199999999997</v>
      </c>
    </row>
    <row r="11" spans="1:9" s="71" customFormat="1" ht="91.5" customHeight="1" thickBot="1" x14ac:dyDescent="0.3">
      <c r="A11" s="129" t="s">
        <v>413</v>
      </c>
      <c r="B11" s="126" t="s">
        <v>12</v>
      </c>
      <c r="C11" s="130">
        <v>0</v>
      </c>
      <c r="D11" s="127">
        <v>171325.3</v>
      </c>
      <c r="E11" s="131" t="s">
        <v>13</v>
      </c>
      <c r="F11" s="130">
        <v>0</v>
      </c>
      <c r="G11" s="127">
        <v>171325.3</v>
      </c>
      <c r="H11" s="131" t="s">
        <v>13</v>
      </c>
    </row>
    <row r="12" spans="1:9" s="71" customFormat="1" ht="15.75" thickBot="1" x14ac:dyDescent="0.3">
      <c r="A12" s="129" t="s">
        <v>14</v>
      </c>
      <c r="B12" s="126" t="s">
        <v>15</v>
      </c>
      <c r="C12" s="130" t="s">
        <v>13</v>
      </c>
      <c r="D12" s="127">
        <v>70684.800000000003</v>
      </c>
      <c r="E12" s="131" t="s">
        <v>13</v>
      </c>
      <c r="F12" s="130" t="s">
        <v>13</v>
      </c>
      <c r="G12" s="127">
        <v>70684.800000000003</v>
      </c>
      <c r="H12" s="131" t="s">
        <v>13</v>
      </c>
    </row>
    <row r="13" spans="1:9" s="71" customFormat="1" ht="39" thickBot="1" x14ac:dyDescent="0.3">
      <c r="A13" s="129" t="s">
        <v>16</v>
      </c>
      <c r="B13" s="126" t="s">
        <v>17</v>
      </c>
      <c r="C13" s="130">
        <v>0</v>
      </c>
      <c r="D13" s="127">
        <v>0</v>
      </c>
      <c r="E13" s="127">
        <v>13188.2</v>
      </c>
      <c r="F13" s="132">
        <v>0</v>
      </c>
      <c r="G13" s="127">
        <v>0</v>
      </c>
      <c r="H13" s="131">
        <v>26720</v>
      </c>
      <c r="I13" s="84"/>
    </row>
    <row r="14" spans="1:9" s="71" customFormat="1" ht="42" customHeight="1" thickBot="1" x14ac:dyDescent="0.3">
      <c r="A14" s="129" t="s">
        <v>398</v>
      </c>
      <c r="B14" s="126" t="s">
        <v>18</v>
      </c>
      <c r="C14" s="130">
        <v>0</v>
      </c>
      <c r="D14" s="127">
        <v>0</v>
      </c>
      <c r="E14" s="127">
        <v>0</v>
      </c>
      <c r="F14" s="132">
        <v>0</v>
      </c>
      <c r="G14" s="127">
        <v>0</v>
      </c>
      <c r="H14" s="131">
        <v>0</v>
      </c>
      <c r="I14" s="76"/>
    </row>
    <row r="15" spans="1:9" s="71" customFormat="1" ht="39" thickBot="1" x14ac:dyDescent="0.3">
      <c r="A15" s="129" t="s">
        <v>19</v>
      </c>
      <c r="B15" s="126" t="s">
        <v>20</v>
      </c>
      <c r="C15" s="130">
        <v>0</v>
      </c>
      <c r="D15" s="127">
        <v>0</v>
      </c>
      <c r="E15" s="127">
        <v>0</v>
      </c>
      <c r="F15" s="132">
        <v>0</v>
      </c>
      <c r="G15" s="127">
        <v>0</v>
      </c>
      <c r="H15" s="131">
        <v>0</v>
      </c>
      <c r="I15" s="76"/>
    </row>
    <row r="16" spans="1:9" s="71" customFormat="1" ht="54" customHeight="1" thickBot="1" x14ac:dyDescent="0.3">
      <c r="A16" s="129" t="s">
        <v>399</v>
      </c>
      <c r="B16" s="126" t="s">
        <v>21</v>
      </c>
      <c r="C16" s="130">
        <v>0</v>
      </c>
      <c r="D16" s="133" t="s">
        <v>13</v>
      </c>
      <c r="E16" s="131" t="s">
        <v>13</v>
      </c>
      <c r="F16" s="130"/>
      <c r="G16" s="133" t="s">
        <v>13</v>
      </c>
      <c r="H16" s="131" t="s">
        <v>13</v>
      </c>
    </row>
    <row r="17" spans="1:9" s="71" customFormat="1" ht="64.5" thickBot="1" x14ac:dyDescent="0.3">
      <c r="A17" s="134" t="s">
        <v>22</v>
      </c>
      <c r="B17" s="135" t="s">
        <v>23</v>
      </c>
      <c r="C17" s="136">
        <v>0</v>
      </c>
      <c r="D17" s="127">
        <v>299.8</v>
      </c>
      <c r="E17" s="127">
        <v>0</v>
      </c>
      <c r="F17" s="137">
        <v>0</v>
      </c>
      <c r="G17" s="127">
        <v>299.8</v>
      </c>
      <c r="H17" s="131">
        <v>0</v>
      </c>
      <c r="I17" s="76"/>
    </row>
    <row r="18" spans="1:9" s="71" customFormat="1" ht="64.5" thickBot="1" x14ac:dyDescent="0.3">
      <c r="A18" s="129" t="s">
        <v>96</v>
      </c>
      <c r="B18" s="126" t="s">
        <v>24</v>
      </c>
      <c r="C18" s="132">
        <v>0</v>
      </c>
      <c r="D18" s="133" t="s">
        <v>13</v>
      </c>
      <c r="E18" s="131" t="s">
        <v>13</v>
      </c>
      <c r="F18" s="130">
        <v>0</v>
      </c>
      <c r="G18" s="133" t="s">
        <v>13</v>
      </c>
      <c r="H18" s="131" t="s">
        <v>13</v>
      </c>
    </row>
    <row r="19" spans="1:9" s="71" customFormat="1" ht="41.25" customHeight="1" thickBot="1" x14ac:dyDescent="0.3">
      <c r="A19" s="129" t="s">
        <v>97</v>
      </c>
      <c r="B19" s="126" t="s">
        <v>25</v>
      </c>
      <c r="C19" s="132">
        <v>0</v>
      </c>
      <c r="D19" s="127">
        <v>0</v>
      </c>
      <c r="E19" s="127">
        <v>0</v>
      </c>
      <c r="F19" s="132">
        <v>0</v>
      </c>
      <c r="G19" s="127">
        <v>0</v>
      </c>
      <c r="H19" s="131">
        <v>0</v>
      </c>
      <c r="I19" s="76"/>
    </row>
    <row r="20" spans="1:9" s="71" customFormat="1" ht="51.75" thickBot="1" x14ac:dyDescent="0.3">
      <c r="A20" s="129" t="s">
        <v>98</v>
      </c>
      <c r="B20" s="126" t="s">
        <v>26</v>
      </c>
      <c r="C20" s="132">
        <v>0</v>
      </c>
      <c r="D20" s="127">
        <v>0</v>
      </c>
      <c r="E20" s="127">
        <v>0</v>
      </c>
      <c r="F20" s="132">
        <v>0</v>
      </c>
      <c r="G20" s="127">
        <v>0</v>
      </c>
      <c r="H20" s="131">
        <v>0</v>
      </c>
      <c r="I20" s="76"/>
    </row>
    <row r="21" spans="1:9" s="71" customFormat="1" ht="27.75" customHeight="1" x14ac:dyDescent="0.25">
      <c r="A21" s="294" t="s">
        <v>0</v>
      </c>
      <c r="B21" s="296" t="s">
        <v>1</v>
      </c>
      <c r="C21" s="298" t="s">
        <v>2</v>
      </c>
      <c r="D21" s="299"/>
      <c r="E21" s="300"/>
      <c r="F21" s="298" t="s">
        <v>3</v>
      </c>
      <c r="G21" s="299"/>
      <c r="H21" s="300"/>
    </row>
    <row r="22" spans="1:9" s="71" customFormat="1" ht="51.75" thickBot="1" x14ac:dyDescent="0.3">
      <c r="A22" s="295"/>
      <c r="B22" s="297"/>
      <c r="C22" s="73" t="s">
        <v>4</v>
      </c>
      <c r="D22" s="74" t="s">
        <v>5</v>
      </c>
      <c r="E22" s="75" t="s">
        <v>6</v>
      </c>
      <c r="F22" s="73" t="s">
        <v>4</v>
      </c>
      <c r="G22" s="74" t="s">
        <v>5</v>
      </c>
      <c r="H22" s="75" t="s">
        <v>6</v>
      </c>
    </row>
    <row r="23" spans="1:9" s="71" customFormat="1" ht="15.75" thickBot="1" x14ac:dyDescent="0.3">
      <c r="A23" s="107">
        <v>1</v>
      </c>
      <c r="B23" s="108">
        <v>2</v>
      </c>
      <c r="C23" s="109">
        <v>3</v>
      </c>
      <c r="D23" s="110">
        <v>4</v>
      </c>
      <c r="E23" s="111">
        <v>5</v>
      </c>
      <c r="F23" s="109">
        <v>6</v>
      </c>
      <c r="G23" s="110">
        <v>7</v>
      </c>
      <c r="H23" s="111">
        <v>8</v>
      </c>
    </row>
    <row r="24" spans="1:9" s="71" customFormat="1" ht="81.75" customHeight="1" thickBot="1" x14ac:dyDescent="0.3">
      <c r="A24" s="129" t="s">
        <v>99</v>
      </c>
      <c r="B24" s="126" t="s">
        <v>27</v>
      </c>
      <c r="C24" s="132">
        <v>0</v>
      </c>
      <c r="D24" s="133" t="s">
        <v>13</v>
      </c>
      <c r="E24" s="131" t="s">
        <v>13</v>
      </c>
      <c r="F24" s="130">
        <v>0</v>
      </c>
      <c r="G24" s="133" t="s">
        <v>13</v>
      </c>
      <c r="H24" s="131" t="s">
        <v>13</v>
      </c>
    </row>
    <row r="25" spans="1:9" s="71" customFormat="1" ht="65.25" customHeight="1" thickBot="1" x14ac:dyDescent="0.3">
      <c r="A25" s="129" t="s">
        <v>100</v>
      </c>
      <c r="B25" s="126" t="s">
        <v>28</v>
      </c>
      <c r="C25" s="138">
        <v>0</v>
      </c>
      <c r="D25" s="127">
        <v>21850</v>
      </c>
      <c r="E25" s="127">
        <v>0</v>
      </c>
      <c r="F25" s="138">
        <v>0</v>
      </c>
      <c r="G25" s="127">
        <v>21850</v>
      </c>
      <c r="H25" s="131">
        <v>0</v>
      </c>
      <c r="I25" s="76"/>
    </row>
    <row r="26" spans="1:9" s="71" customFormat="1" ht="64.5" thickBot="1" x14ac:dyDescent="0.3">
      <c r="A26" s="129" t="s">
        <v>101</v>
      </c>
      <c r="B26" s="126" t="s">
        <v>30</v>
      </c>
      <c r="C26" s="138">
        <v>0</v>
      </c>
      <c r="D26" s="127">
        <v>0</v>
      </c>
      <c r="E26" s="127">
        <v>0</v>
      </c>
      <c r="F26" s="138">
        <v>0</v>
      </c>
      <c r="G26" s="127">
        <v>0</v>
      </c>
      <c r="H26" s="131">
        <v>0</v>
      </c>
      <c r="I26" s="76"/>
    </row>
    <row r="27" spans="1:9" s="71" customFormat="1" ht="129.75" customHeight="1" thickBot="1" x14ac:dyDescent="0.3">
      <c r="A27" s="129" t="s">
        <v>102</v>
      </c>
      <c r="B27" s="126" t="s">
        <v>31</v>
      </c>
      <c r="C27" s="138">
        <v>0</v>
      </c>
      <c r="D27" s="127">
        <v>0</v>
      </c>
      <c r="E27" s="127">
        <v>0</v>
      </c>
      <c r="F27" s="138">
        <v>0</v>
      </c>
      <c r="G27" s="127">
        <v>0</v>
      </c>
      <c r="H27" s="131">
        <v>0</v>
      </c>
      <c r="I27" s="84"/>
    </row>
    <row r="28" spans="1:9" s="71" customFormat="1" ht="128.25" thickBot="1" x14ac:dyDescent="0.3">
      <c r="A28" s="129" t="s">
        <v>103</v>
      </c>
      <c r="B28" s="126" t="s">
        <v>32</v>
      </c>
      <c r="C28" s="138">
        <v>0</v>
      </c>
      <c r="D28" s="127">
        <v>0</v>
      </c>
      <c r="E28" s="127">
        <v>0</v>
      </c>
      <c r="F28" s="138">
        <v>0</v>
      </c>
      <c r="G28" s="127">
        <v>0</v>
      </c>
      <c r="H28" s="131">
        <v>0</v>
      </c>
      <c r="I28" s="76"/>
    </row>
    <row r="29" spans="1:9" s="71" customFormat="1" ht="104.25" customHeight="1" thickBot="1" x14ac:dyDescent="0.3">
      <c r="A29" s="129" t="s">
        <v>400</v>
      </c>
      <c r="B29" s="126" t="s">
        <v>33</v>
      </c>
      <c r="C29" s="138">
        <v>0</v>
      </c>
      <c r="D29" s="127">
        <v>0</v>
      </c>
      <c r="E29" s="127">
        <v>0</v>
      </c>
      <c r="F29" s="138">
        <v>0</v>
      </c>
      <c r="G29" s="127">
        <v>0</v>
      </c>
      <c r="H29" s="131">
        <v>0</v>
      </c>
      <c r="I29" s="76"/>
    </row>
    <row r="30" spans="1:9" s="71" customFormat="1" ht="27.75" customHeight="1" x14ac:dyDescent="0.25">
      <c r="A30" s="294" t="s">
        <v>0</v>
      </c>
      <c r="B30" s="296" t="s">
        <v>1</v>
      </c>
      <c r="C30" s="298" t="s">
        <v>2</v>
      </c>
      <c r="D30" s="299"/>
      <c r="E30" s="300"/>
      <c r="F30" s="298" t="s">
        <v>3</v>
      </c>
      <c r="G30" s="299"/>
      <c r="H30" s="300"/>
    </row>
    <row r="31" spans="1:9" s="71" customFormat="1" ht="51.75" thickBot="1" x14ac:dyDescent="0.3">
      <c r="A31" s="295"/>
      <c r="B31" s="297"/>
      <c r="C31" s="73" t="s">
        <v>4</v>
      </c>
      <c r="D31" s="74" t="s">
        <v>5</v>
      </c>
      <c r="E31" s="75" t="s">
        <v>6</v>
      </c>
      <c r="F31" s="73" t="s">
        <v>4</v>
      </c>
      <c r="G31" s="74" t="s">
        <v>5</v>
      </c>
      <c r="H31" s="75" t="s">
        <v>6</v>
      </c>
    </row>
    <row r="32" spans="1:9" s="71" customFormat="1" ht="15.75" thickBot="1" x14ac:dyDescent="0.3">
      <c r="A32" s="107">
        <v>1</v>
      </c>
      <c r="B32" s="108">
        <v>2</v>
      </c>
      <c r="C32" s="109">
        <v>3</v>
      </c>
      <c r="D32" s="110">
        <v>4</v>
      </c>
      <c r="E32" s="111">
        <v>5</v>
      </c>
      <c r="F32" s="109">
        <v>6</v>
      </c>
      <c r="G32" s="110">
        <v>7</v>
      </c>
      <c r="H32" s="111">
        <v>8</v>
      </c>
    </row>
    <row r="33" spans="1:9" s="71" customFormat="1" ht="77.25" thickBot="1" x14ac:dyDescent="0.3">
      <c r="A33" s="129" t="s">
        <v>401</v>
      </c>
      <c r="B33" s="126" t="s">
        <v>34</v>
      </c>
      <c r="C33" s="138">
        <v>0</v>
      </c>
      <c r="D33" s="127">
        <v>0</v>
      </c>
      <c r="E33" s="127">
        <v>0</v>
      </c>
      <c r="F33" s="138">
        <v>0</v>
      </c>
      <c r="G33" s="127">
        <v>0</v>
      </c>
      <c r="H33" s="131">
        <v>0</v>
      </c>
      <c r="I33" s="76"/>
    </row>
    <row r="34" spans="1:9" s="71" customFormat="1" ht="15.75" thickBot="1" x14ac:dyDescent="0.3">
      <c r="A34" s="129" t="s">
        <v>35</v>
      </c>
      <c r="B34" s="126" t="s">
        <v>36</v>
      </c>
      <c r="C34" s="130">
        <v>0</v>
      </c>
      <c r="D34" s="130">
        <v>12.8</v>
      </c>
      <c r="E34" s="130">
        <v>41.1</v>
      </c>
      <c r="F34" s="130">
        <v>0</v>
      </c>
      <c r="G34" s="130">
        <v>12.8</v>
      </c>
      <c r="H34" s="131">
        <v>41.1</v>
      </c>
      <c r="I34" s="76"/>
    </row>
    <row r="35" spans="1:9" s="71" customFormat="1" ht="26.25" thickBot="1" x14ac:dyDescent="0.3">
      <c r="A35" s="129" t="s">
        <v>37</v>
      </c>
      <c r="B35" s="126" t="s">
        <v>38</v>
      </c>
      <c r="C35" s="138">
        <v>0</v>
      </c>
      <c r="D35" s="127">
        <v>0</v>
      </c>
      <c r="E35" s="127">
        <v>2.1</v>
      </c>
      <c r="F35" s="138">
        <v>0</v>
      </c>
      <c r="G35" s="127">
        <v>0</v>
      </c>
      <c r="H35" s="131">
        <v>2.1</v>
      </c>
      <c r="I35" s="76"/>
    </row>
    <row r="36" spans="1:9" s="71" customFormat="1" ht="26.25" thickBot="1" x14ac:dyDescent="0.3">
      <c r="A36" s="125" t="s">
        <v>39</v>
      </c>
      <c r="B36" s="126" t="s">
        <v>40</v>
      </c>
      <c r="C36" s="124">
        <v>0</v>
      </c>
      <c r="D36" s="124">
        <v>0</v>
      </c>
      <c r="E36" s="124">
        <v>8686.7999999999993</v>
      </c>
      <c r="F36" s="128">
        <v>0</v>
      </c>
      <c r="G36" s="124">
        <v>0</v>
      </c>
      <c r="H36" s="140">
        <v>8747.9</v>
      </c>
      <c r="I36" s="76"/>
    </row>
    <row r="37" spans="1:9" s="71" customFormat="1" ht="39" thickBot="1" x14ac:dyDescent="0.3">
      <c r="A37" s="125" t="s">
        <v>41</v>
      </c>
      <c r="B37" s="126" t="s">
        <v>42</v>
      </c>
      <c r="C37" s="130" t="s">
        <v>13</v>
      </c>
      <c r="D37" s="133" t="s">
        <v>13</v>
      </c>
      <c r="E37" s="127" t="s">
        <v>13</v>
      </c>
      <c r="F37" s="128">
        <v>0</v>
      </c>
      <c r="G37" s="139">
        <v>0</v>
      </c>
      <c r="H37" s="140">
        <v>11615</v>
      </c>
      <c r="I37" s="76"/>
    </row>
    <row r="38" spans="1:9" s="71" customFormat="1" x14ac:dyDescent="0.25">
      <c r="A38" s="97"/>
      <c r="B38" s="98"/>
      <c r="C38" s="98"/>
      <c r="D38" s="98"/>
      <c r="E38" s="98"/>
      <c r="F38" s="98"/>
      <c r="G38" s="98"/>
      <c r="H38" s="98"/>
    </row>
    <row r="39" spans="1:9" s="71" customFormat="1" x14ac:dyDescent="0.25">
      <c r="A39" s="301" t="s">
        <v>380</v>
      </c>
      <c r="B39" s="302"/>
      <c r="C39" s="302"/>
      <c r="D39" s="302"/>
      <c r="E39" s="302"/>
      <c r="F39" s="302"/>
      <c r="G39" s="302"/>
      <c r="H39" s="302"/>
    </row>
    <row r="40" spans="1:9" s="71" customFormat="1" x14ac:dyDescent="0.25">
      <c r="A40" s="301" t="s">
        <v>381</v>
      </c>
      <c r="B40" s="302"/>
      <c r="C40" s="302"/>
      <c r="D40" s="302"/>
      <c r="E40" s="302"/>
      <c r="F40" s="302"/>
      <c r="G40" s="302"/>
      <c r="H40" s="302"/>
    </row>
    <row r="41" spans="1:9" s="71" customFormat="1" ht="15.75" thickBot="1" x14ac:dyDescent="0.3">
      <c r="A41" s="303"/>
      <c r="B41" s="304"/>
      <c r="C41" s="304"/>
      <c r="D41" s="304"/>
      <c r="E41" s="304"/>
      <c r="F41" s="304"/>
      <c r="G41" s="304"/>
      <c r="H41" s="304"/>
    </row>
    <row r="42" spans="1:9" s="71" customFormat="1" ht="72.75" customHeight="1" thickBot="1" x14ac:dyDescent="0.3">
      <c r="A42" s="99" t="s">
        <v>0</v>
      </c>
      <c r="B42" s="100" t="s">
        <v>1</v>
      </c>
      <c r="C42" s="101" t="s">
        <v>43</v>
      </c>
      <c r="D42" s="102" t="s">
        <v>44</v>
      </c>
      <c r="E42" s="103" t="s">
        <v>45</v>
      </c>
      <c r="F42" s="104"/>
      <c r="G42" s="104"/>
      <c r="H42" s="104"/>
    </row>
    <row r="43" spans="1:9" s="71" customFormat="1" ht="15.75" thickBot="1" x14ac:dyDescent="0.3">
      <c r="A43" s="112">
        <v>1</v>
      </c>
      <c r="B43" s="113">
        <v>2</v>
      </c>
      <c r="C43" s="114">
        <v>3</v>
      </c>
      <c r="D43" s="115">
        <v>4</v>
      </c>
      <c r="E43" s="116">
        <v>5</v>
      </c>
      <c r="F43" s="104"/>
      <c r="G43" s="104"/>
      <c r="H43" s="104"/>
    </row>
    <row r="44" spans="1:9" s="71" customFormat="1" ht="39" thickBot="1" x14ac:dyDescent="0.3">
      <c r="A44" s="141" t="s">
        <v>46</v>
      </c>
      <c r="B44" s="142" t="s">
        <v>8</v>
      </c>
      <c r="C44" s="143">
        <v>0</v>
      </c>
      <c r="D44" s="197">
        <f>SUM(D45+D50+D81+D85+D86+D87+D88+D89+D92)</f>
        <v>338580.30000000005</v>
      </c>
      <c r="E44" s="160">
        <f>E45+E50+E85+E86+E87+E88+E89+E92</f>
        <v>14289.700000000003</v>
      </c>
      <c r="F44" s="104"/>
      <c r="G44" s="104"/>
      <c r="H44" s="104"/>
    </row>
    <row r="45" spans="1:9" s="71" customFormat="1" ht="39" thickBot="1" x14ac:dyDescent="0.3">
      <c r="A45" s="129" t="s">
        <v>47</v>
      </c>
      <c r="B45" s="144" t="s">
        <v>11</v>
      </c>
      <c r="C45" s="145">
        <v>0</v>
      </c>
      <c r="D45" s="146">
        <f>D46+D47+D48+D49</f>
        <v>180511</v>
      </c>
      <c r="E45" s="149">
        <f>E46+E47+E48+E49</f>
        <v>3865.3</v>
      </c>
      <c r="F45" s="104"/>
      <c r="G45" s="104"/>
      <c r="H45" s="104"/>
    </row>
    <row r="46" spans="1:9" s="71" customFormat="1" ht="39" thickBot="1" x14ac:dyDescent="0.3">
      <c r="A46" s="129" t="s">
        <v>48</v>
      </c>
      <c r="B46" s="144" t="s">
        <v>12</v>
      </c>
      <c r="C46" s="147">
        <v>0</v>
      </c>
      <c r="D46" s="147">
        <v>6.2</v>
      </c>
      <c r="E46" s="161">
        <v>0</v>
      </c>
      <c r="F46" s="104"/>
      <c r="G46" s="104"/>
      <c r="H46" s="104"/>
    </row>
    <row r="47" spans="1:9" s="71" customFormat="1" ht="42.75" customHeight="1" thickBot="1" x14ac:dyDescent="0.3">
      <c r="A47" s="129" t="s">
        <v>402</v>
      </c>
      <c r="B47" s="144" t="s">
        <v>15</v>
      </c>
      <c r="C47" s="145">
        <v>0</v>
      </c>
      <c r="D47" s="145">
        <v>1471.1</v>
      </c>
      <c r="E47" s="149">
        <v>0</v>
      </c>
      <c r="F47" s="104"/>
      <c r="G47" s="104"/>
      <c r="H47" s="104"/>
    </row>
    <row r="48" spans="1:9" s="71" customFormat="1" ht="30" customHeight="1" thickBot="1" x14ac:dyDescent="0.3">
      <c r="A48" s="129" t="s">
        <v>49</v>
      </c>
      <c r="B48" s="144" t="s">
        <v>17</v>
      </c>
      <c r="C48" s="145">
        <v>0</v>
      </c>
      <c r="D48" s="145">
        <v>179033.7</v>
      </c>
      <c r="E48" s="149">
        <v>3865.3</v>
      </c>
      <c r="F48" s="104"/>
      <c r="G48" s="104"/>
      <c r="H48" s="104"/>
    </row>
    <row r="49" spans="1:8" s="71" customFormat="1" ht="39" thickBot="1" x14ac:dyDescent="0.3">
      <c r="A49" s="129" t="s">
        <v>50</v>
      </c>
      <c r="B49" s="144" t="s">
        <v>18</v>
      </c>
      <c r="C49" s="145">
        <v>0</v>
      </c>
      <c r="D49" s="145">
        <v>0</v>
      </c>
      <c r="E49" s="149">
        <v>0</v>
      </c>
      <c r="F49" s="104"/>
      <c r="G49" s="104"/>
      <c r="H49" s="104"/>
    </row>
    <row r="50" spans="1:8" s="71" customFormat="1" ht="51.75" thickBot="1" x14ac:dyDescent="0.3">
      <c r="A50" s="129" t="s">
        <v>403</v>
      </c>
      <c r="B50" s="144" t="s">
        <v>20</v>
      </c>
      <c r="C50" s="145">
        <v>0</v>
      </c>
      <c r="D50" s="146">
        <f>D53+D54+D73</f>
        <v>158069.30000000002</v>
      </c>
      <c r="E50" s="149">
        <f>E53+E54+E73</f>
        <v>9941.6</v>
      </c>
      <c r="F50" s="104"/>
      <c r="G50" s="104"/>
      <c r="H50" s="104"/>
    </row>
    <row r="51" spans="1:8" s="71" customFormat="1" ht="72.75" customHeight="1" thickBot="1" x14ac:dyDescent="0.3">
      <c r="A51" s="99" t="s">
        <v>0</v>
      </c>
      <c r="B51" s="100" t="s">
        <v>1</v>
      </c>
      <c r="C51" s="101" t="s">
        <v>43</v>
      </c>
      <c r="D51" s="102" t="s">
        <v>44</v>
      </c>
      <c r="E51" s="103" t="s">
        <v>45</v>
      </c>
      <c r="F51" s="104"/>
      <c r="G51" s="104"/>
      <c r="H51" s="104"/>
    </row>
    <row r="52" spans="1:8" s="71" customFormat="1" ht="15.75" thickBot="1" x14ac:dyDescent="0.3">
      <c r="A52" s="112">
        <v>1</v>
      </c>
      <c r="B52" s="113">
        <v>2</v>
      </c>
      <c r="C52" s="114">
        <v>3</v>
      </c>
      <c r="D52" s="115">
        <v>4</v>
      </c>
      <c r="E52" s="116">
        <v>5</v>
      </c>
      <c r="F52" s="104"/>
      <c r="G52" s="104"/>
      <c r="H52" s="104"/>
    </row>
    <row r="53" spans="1:8" s="71" customFormat="1" ht="66.75" customHeight="1" thickBot="1" x14ac:dyDescent="0.3">
      <c r="A53" s="129" t="s">
        <v>51</v>
      </c>
      <c r="B53" s="144" t="s">
        <v>21</v>
      </c>
      <c r="C53" s="145">
        <v>0</v>
      </c>
      <c r="D53" s="145">
        <v>19966.8</v>
      </c>
      <c r="E53" s="149">
        <v>112.1</v>
      </c>
      <c r="F53" s="104"/>
      <c r="G53" s="104"/>
      <c r="H53" s="104"/>
    </row>
    <row r="54" spans="1:8" s="71" customFormat="1" ht="39" thickBot="1" x14ac:dyDescent="0.3">
      <c r="A54" s="129" t="s">
        <v>395</v>
      </c>
      <c r="B54" s="144" t="s">
        <v>23</v>
      </c>
      <c r="C54" s="145">
        <v>0</v>
      </c>
      <c r="D54" s="146">
        <f>D55+D58+D64+D67+D68+D69+D70+D71+D72</f>
        <v>1252.8</v>
      </c>
      <c r="E54" s="149">
        <f>E55+E58+E64+E67+E68+E69+E70+E71+E72</f>
        <v>0</v>
      </c>
      <c r="F54" s="104"/>
      <c r="G54" s="104"/>
      <c r="H54" s="104"/>
    </row>
    <row r="55" spans="1:8" s="71" customFormat="1" ht="53.25" customHeight="1" thickBot="1" x14ac:dyDescent="0.3">
      <c r="A55" s="129" t="s">
        <v>404</v>
      </c>
      <c r="B55" s="144" t="s">
        <v>24</v>
      </c>
      <c r="C55" s="145">
        <v>0</v>
      </c>
      <c r="D55" s="146">
        <f>D56+D57</f>
        <v>0</v>
      </c>
      <c r="E55" s="149">
        <f>E56+E57</f>
        <v>0</v>
      </c>
      <c r="F55" s="104"/>
      <c r="G55" s="104"/>
      <c r="H55" s="104"/>
    </row>
    <row r="56" spans="1:8" s="71" customFormat="1" ht="30" customHeight="1" thickBot="1" x14ac:dyDescent="0.3">
      <c r="A56" s="129" t="s">
        <v>52</v>
      </c>
      <c r="B56" s="144" t="s">
        <v>25</v>
      </c>
      <c r="C56" s="145">
        <v>0</v>
      </c>
      <c r="D56" s="145">
        <v>0</v>
      </c>
      <c r="E56" s="149">
        <v>0</v>
      </c>
      <c r="F56" s="104"/>
      <c r="G56" s="104"/>
      <c r="H56" s="104"/>
    </row>
    <row r="57" spans="1:8" s="71" customFormat="1" ht="90" thickBot="1" x14ac:dyDescent="0.3">
      <c r="A57" s="129" t="s">
        <v>405</v>
      </c>
      <c r="B57" s="144" t="s">
        <v>26</v>
      </c>
      <c r="C57" s="145">
        <v>0</v>
      </c>
      <c r="D57" s="145">
        <v>0</v>
      </c>
      <c r="E57" s="149">
        <v>0</v>
      </c>
      <c r="F57" s="104"/>
      <c r="G57" s="72"/>
      <c r="H57" s="72"/>
    </row>
    <row r="58" spans="1:8" s="71" customFormat="1" ht="51.75" thickBot="1" x14ac:dyDescent="0.3">
      <c r="A58" s="129" t="s">
        <v>406</v>
      </c>
      <c r="B58" s="144" t="s">
        <v>27</v>
      </c>
      <c r="C58" s="145">
        <v>0</v>
      </c>
      <c r="D58" s="146">
        <f>D59+D60+D61+D62+D63</f>
        <v>868.1</v>
      </c>
      <c r="E58" s="149">
        <f>E59+E60+E61+E62+E63</f>
        <v>0</v>
      </c>
      <c r="F58" s="104"/>
      <c r="G58" s="72"/>
      <c r="H58" s="72"/>
    </row>
    <row r="59" spans="1:8" s="71" customFormat="1" ht="51.75" thickBot="1" x14ac:dyDescent="0.3">
      <c r="A59" s="129" t="s">
        <v>378</v>
      </c>
      <c r="B59" s="144" t="s">
        <v>28</v>
      </c>
      <c r="C59" s="145">
        <v>0</v>
      </c>
      <c r="D59" s="145">
        <v>0</v>
      </c>
      <c r="E59" s="149">
        <v>0</v>
      </c>
      <c r="F59" s="104"/>
      <c r="G59" s="104"/>
      <c r="H59" s="104"/>
    </row>
    <row r="60" spans="1:8" s="71" customFormat="1" ht="42.75" customHeight="1" thickBot="1" x14ac:dyDescent="0.3">
      <c r="A60" s="129" t="s">
        <v>53</v>
      </c>
      <c r="B60" s="144" t="s">
        <v>30</v>
      </c>
      <c r="C60" s="145">
        <v>0</v>
      </c>
      <c r="D60" s="145">
        <v>0</v>
      </c>
      <c r="E60" s="149">
        <v>0</v>
      </c>
      <c r="F60" s="104"/>
      <c r="G60" s="72"/>
      <c r="H60" s="72"/>
    </row>
    <row r="61" spans="1:8" s="71" customFormat="1" ht="29.25" customHeight="1" thickBot="1" x14ac:dyDescent="0.3">
      <c r="A61" s="129" t="s">
        <v>407</v>
      </c>
      <c r="B61" s="144" t="s">
        <v>31</v>
      </c>
      <c r="C61" s="145">
        <v>0</v>
      </c>
      <c r="D61" s="145">
        <v>868.1</v>
      </c>
      <c r="E61" s="149">
        <v>0</v>
      </c>
      <c r="F61" s="104"/>
      <c r="G61" s="72"/>
      <c r="H61" s="72"/>
    </row>
    <row r="62" spans="1:8" s="71" customFormat="1" ht="39" thickBot="1" x14ac:dyDescent="0.3">
      <c r="A62" s="129" t="s">
        <v>408</v>
      </c>
      <c r="B62" s="144" t="s">
        <v>32</v>
      </c>
      <c r="C62" s="145">
        <v>0</v>
      </c>
      <c r="D62" s="145">
        <v>0</v>
      </c>
      <c r="E62" s="149">
        <v>0</v>
      </c>
      <c r="F62" s="104"/>
      <c r="G62" s="72"/>
      <c r="H62" s="72"/>
    </row>
    <row r="63" spans="1:8" s="71" customFormat="1" ht="90" thickBot="1" x14ac:dyDescent="0.3">
      <c r="A63" s="129" t="s">
        <v>104</v>
      </c>
      <c r="B63" s="144" t="s">
        <v>33</v>
      </c>
      <c r="C63" s="145">
        <v>0</v>
      </c>
      <c r="D63" s="145">
        <v>0</v>
      </c>
      <c r="E63" s="149">
        <v>0</v>
      </c>
      <c r="F63" s="104"/>
      <c r="G63" s="72"/>
      <c r="H63" s="72"/>
    </row>
    <row r="64" spans="1:8" s="71" customFormat="1" ht="51.75" thickBot="1" x14ac:dyDescent="0.3">
      <c r="A64" s="129" t="s">
        <v>105</v>
      </c>
      <c r="B64" s="144" t="s">
        <v>34</v>
      </c>
      <c r="C64" s="145">
        <v>0</v>
      </c>
      <c r="D64" s="145">
        <v>0</v>
      </c>
      <c r="E64" s="149">
        <v>0</v>
      </c>
      <c r="F64" s="104"/>
      <c r="G64" s="72"/>
      <c r="H64" s="72"/>
    </row>
    <row r="65" spans="1:8" s="71" customFormat="1" ht="72.75" customHeight="1" thickBot="1" x14ac:dyDescent="0.3">
      <c r="A65" s="99" t="s">
        <v>0</v>
      </c>
      <c r="B65" s="100" t="s">
        <v>1</v>
      </c>
      <c r="C65" s="101" t="s">
        <v>43</v>
      </c>
      <c r="D65" s="102" t="s">
        <v>44</v>
      </c>
      <c r="E65" s="103" t="s">
        <v>45</v>
      </c>
      <c r="F65" s="104"/>
      <c r="G65" s="104"/>
      <c r="H65" s="104"/>
    </row>
    <row r="66" spans="1:8" s="71" customFormat="1" ht="15.75" thickBot="1" x14ac:dyDescent="0.3">
      <c r="A66" s="112">
        <v>1</v>
      </c>
      <c r="B66" s="113">
        <v>2</v>
      </c>
      <c r="C66" s="114">
        <v>3</v>
      </c>
      <c r="D66" s="115">
        <v>4</v>
      </c>
      <c r="E66" s="116">
        <v>5</v>
      </c>
      <c r="F66" s="104"/>
      <c r="G66" s="104"/>
      <c r="H66" s="104"/>
    </row>
    <row r="67" spans="1:8" s="71" customFormat="1" ht="39" thickBot="1" x14ac:dyDescent="0.3">
      <c r="A67" s="129" t="s">
        <v>54</v>
      </c>
      <c r="B67" s="144" t="s">
        <v>36</v>
      </c>
      <c r="C67" s="145">
        <v>0</v>
      </c>
      <c r="D67" s="145">
        <v>0</v>
      </c>
      <c r="E67" s="149">
        <v>0</v>
      </c>
      <c r="F67" s="104"/>
      <c r="G67" s="72"/>
      <c r="H67" s="72"/>
    </row>
    <row r="68" spans="1:8" s="71" customFormat="1" ht="51.75" thickBot="1" x14ac:dyDescent="0.3">
      <c r="A68" s="129" t="s">
        <v>106</v>
      </c>
      <c r="B68" s="144" t="s">
        <v>38</v>
      </c>
      <c r="C68" s="145">
        <v>0</v>
      </c>
      <c r="D68" s="145">
        <v>0</v>
      </c>
      <c r="E68" s="148">
        <v>0</v>
      </c>
      <c r="F68" s="104"/>
      <c r="G68" s="72"/>
      <c r="H68" s="72"/>
    </row>
    <row r="69" spans="1:8" s="71" customFormat="1" ht="26.25" thickBot="1" x14ac:dyDescent="0.3">
      <c r="A69" s="129" t="s">
        <v>409</v>
      </c>
      <c r="B69" s="144" t="s">
        <v>40</v>
      </c>
      <c r="C69" s="145">
        <v>0</v>
      </c>
      <c r="D69" s="145">
        <v>0</v>
      </c>
      <c r="E69" s="148">
        <v>0</v>
      </c>
      <c r="F69" s="104"/>
      <c r="G69" s="72"/>
      <c r="H69" s="72"/>
    </row>
    <row r="70" spans="1:8" s="71" customFormat="1" ht="39" thickBot="1" x14ac:dyDescent="0.3">
      <c r="A70" s="129" t="s">
        <v>55</v>
      </c>
      <c r="B70" s="144" t="s">
        <v>42</v>
      </c>
      <c r="C70" s="145">
        <v>0</v>
      </c>
      <c r="D70" s="145">
        <v>0</v>
      </c>
      <c r="E70" s="148">
        <v>0</v>
      </c>
      <c r="F70" s="104"/>
      <c r="G70" s="72"/>
      <c r="H70" s="72"/>
    </row>
    <row r="71" spans="1:8" s="71" customFormat="1" ht="26.25" thickBot="1" x14ac:dyDescent="0.3">
      <c r="A71" s="129" t="s">
        <v>56</v>
      </c>
      <c r="B71" s="144" t="s">
        <v>57</v>
      </c>
      <c r="C71" s="145">
        <v>0</v>
      </c>
      <c r="D71" s="145">
        <v>0</v>
      </c>
      <c r="E71" s="148">
        <v>0</v>
      </c>
      <c r="F71" s="104"/>
      <c r="G71" s="72"/>
      <c r="H71" s="72"/>
    </row>
    <row r="72" spans="1:8" s="71" customFormat="1" ht="26.25" thickBot="1" x14ac:dyDescent="0.3">
      <c r="A72" s="129" t="s">
        <v>58</v>
      </c>
      <c r="B72" s="144" t="s">
        <v>59</v>
      </c>
      <c r="C72" s="145">
        <v>0</v>
      </c>
      <c r="D72" s="145">
        <v>384.7</v>
      </c>
      <c r="E72" s="149">
        <v>0</v>
      </c>
      <c r="F72" s="104"/>
      <c r="G72" s="72"/>
      <c r="H72" s="72"/>
    </row>
    <row r="73" spans="1:8" s="71" customFormat="1" ht="27.75" customHeight="1" thickBot="1" x14ac:dyDescent="0.3">
      <c r="A73" s="129" t="s">
        <v>60</v>
      </c>
      <c r="B73" s="144" t="s">
        <v>61</v>
      </c>
      <c r="C73" s="145">
        <v>0</v>
      </c>
      <c r="D73" s="145">
        <v>136849.70000000001</v>
      </c>
      <c r="E73" s="149">
        <v>9829.5</v>
      </c>
      <c r="F73" s="104"/>
      <c r="G73" s="72"/>
      <c r="H73" s="72"/>
    </row>
    <row r="74" spans="1:8" s="71" customFormat="1" ht="51.75" thickBot="1" x14ac:dyDescent="0.3">
      <c r="A74" s="129" t="s">
        <v>62</v>
      </c>
      <c r="B74" s="144" t="s">
        <v>63</v>
      </c>
      <c r="C74" s="145">
        <v>0</v>
      </c>
      <c r="D74" s="146" t="s">
        <v>13</v>
      </c>
      <c r="E74" s="149" t="s">
        <v>13</v>
      </c>
      <c r="F74" s="104"/>
      <c r="G74" s="104"/>
      <c r="H74" s="104"/>
    </row>
    <row r="75" spans="1:8" s="71" customFormat="1" ht="91.5" customHeight="1" thickBot="1" x14ac:dyDescent="0.3">
      <c r="A75" s="129" t="s">
        <v>107</v>
      </c>
      <c r="B75" s="144" t="s">
        <v>64</v>
      </c>
      <c r="C75" s="145">
        <v>0</v>
      </c>
      <c r="D75" s="146" t="s">
        <v>13</v>
      </c>
      <c r="E75" s="149" t="s">
        <v>13</v>
      </c>
      <c r="F75" s="104"/>
      <c r="G75" s="104"/>
      <c r="H75" s="104"/>
    </row>
    <row r="76" spans="1:8" s="71" customFormat="1" ht="26.25" thickBot="1" x14ac:dyDescent="0.3">
      <c r="A76" s="129" t="s">
        <v>410</v>
      </c>
      <c r="B76" s="144" t="s">
        <v>65</v>
      </c>
      <c r="C76" s="145">
        <v>0</v>
      </c>
      <c r="D76" s="145">
        <v>0</v>
      </c>
      <c r="E76" s="149">
        <v>0</v>
      </c>
      <c r="F76" s="104"/>
      <c r="G76" s="104"/>
      <c r="H76" s="104"/>
    </row>
    <row r="77" spans="1:8" s="71" customFormat="1" ht="64.5" thickBot="1" x14ac:dyDescent="0.3">
      <c r="A77" s="129" t="s">
        <v>396</v>
      </c>
      <c r="B77" s="144" t="s">
        <v>66</v>
      </c>
      <c r="C77" s="145">
        <v>0</v>
      </c>
      <c r="D77" s="145">
        <v>0</v>
      </c>
      <c r="E77" s="149">
        <v>0</v>
      </c>
      <c r="F77" s="104"/>
      <c r="G77" s="72"/>
      <c r="H77" s="72"/>
    </row>
    <row r="78" spans="1:8" s="71" customFormat="1" ht="39" thickBot="1" x14ac:dyDescent="0.3">
      <c r="A78" s="129" t="s">
        <v>411</v>
      </c>
      <c r="B78" s="144" t="s">
        <v>67</v>
      </c>
      <c r="C78" s="145">
        <v>0</v>
      </c>
      <c r="D78" s="145">
        <v>0</v>
      </c>
      <c r="E78" s="148">
        <v>0</v>
      </c>
      <c r="F78" s="104"/>
      <c r="G78" s="72"/>
      <c r="H78" s="72"/>
    </row>
    <row r="79" spans="1:8" s="71" customFormat="1" ht="72.75" customHeight="1" thickBot="1" x14ac:dyDescent="0.3">
      <c r="A79" s="99" t="s">
        <v>0</v>
      </c>
      <c r="B79" s="100" t="s">
        <v>1</v>
      </c>
      <c r="C79" s="101" t="s">
        <v>43</v>
      </c>
      <c r="D79" s="102" t="s">
        <v>44</v>
      </c>
      <c r="E79" s="103" t="s">
        <v>45</v>
      </c>
      <c r="F79" s="104"/>
      <c r="G79" s="104"/>
      <c r="H79" s="104"/>
    </row>
    <row r="80" spans="1:8" s="71" customFormat="1" ht="15.75" thickBot="1" x14ac:dyDescent="0.3">
      <c r="A80" s="112">
        <v>1</v>
      </c>
      <c r="B80" s="113">
        <v>2</v>
      </c>
      <c r="C80" s="114">
        <v>3</v>
      </c>
      <c r="D80" s="115">
        <v>4</v>
      </c>
      <c r="E80" s="116">
        <v>5</v>
      </c>
      <c r="F80" s="104"/>
      <c r="G80" s="104"/>
      <c r="H80" s="104"/>
    </row>
    <row r="81" spans="1:8" s="71" customFormat="1" ht="156" customHeight="1" thickBot="1" x14ac:dyDescent="0.3">
      <c r="A81" s="129" t="s">
        <v>108</v>
      </c>
      <c r="B81" s="144" t="s">
        <v>68</v>
      </c>
      <c r="C81" s="145" t="s">
        <v>13</v>
      </c>
      <c r="D81" s="196">
        <f>D82+D83+D84</f>
        <v>0</v>
      </c>
      <c r="E81" s="149" t="s">
        <v>13</v>
      </c>
      <c r="F81" s="104"/>
      <c r="G81" s="104"/>
      <c r="H81" s="104"/>
    </row>
    <row r="82" spans="1:8" s="71" customFormat="1" ht="79.5" customHeight="1" thickBot="1" x14ac:dyDescent="0.3">
      <c r="A82" s="129" t="s">
        <v>109</v>
      </c>
      <c r="B82" s="144" t="s">
        <v>69</v>
      </c>
      <c r="C82" s="145" t="s">
        <v>13</v>
      </c>
      <c r="D82" s="146">
        <v>0</v>
      </c>
      <c r="E82" s="149" t="s">
        <v>13</v>
      </c>
      <c r="F82" s="104"/>
      <c r="G82" s="104"/>
      <c r="H82" s="104"/>
    </row>
    <row r="83" spans="1:8" s="71" customFormat="1" ht="30.75" customHeight="1" thickBot="1" x14ac:dyDescent="0.3">
      <c r="A83" s="129" t="s">
        <v>70</v>
      </c>
      <c r="B83" s="144" t="s">
        <v>71</v>
      </c>
      <c r="C83" s="145" t="s">
        <v>13</v>
      </c>
      <c r="D83" s="146">
        <v>0</v>
      </c>
      <c r="E83" s="149" t="s">
        <v>13</v>
      </c>
      <c r="F83" s="104"/>
      <c r="G83" s="104"/>
      <c r="H83" s="104"/>
    </row>
    <row r="84" spans="1:8" s="71" customFormat="1" ht="51.75" thickBot="1" x14ac:dyDescent="0.3">
      <c r="A84" s="129" t="s">
        <v>110</v>
      </c>
      <c r="B84" s="144" t="s">
        <v>72</v>
      </c>
      <c r="C84" s="145" t="s">
        <v>13</v>
      </c>
      <c r="D84" s="146">
        <v>0</v>
      </c>
      <c r="E84" s="149" t="s">
        <v>13</v>
      </c>
      <c r="F84" s="104"/>
      <c r="G84" s="104"/>
      <c r="H84" s="104"/>
    </row>
    <row r="85" spans="1:8" s="71" customFormat="1" ht="39" thickBot="1" x14ac:dyDescent="0.3">
      <c r="A85" s="129" t="s">
        <v>73</v>
      </c>
      <c r="B85" s="144" t="s">
        <v>74</v>
      </c>
      <c r="C85" s="145">
        <v>0</v>
      </c>
      <c r="D85" s="145">
        <v>0</v>
      </c>
      <c r="E85" s="150">
        <v>0</v>
      </c>
      <c r="F85" s="105"/>
      <c r="G85" s="104"/>
      <c r="H85" s="104"/>
    </row>
    <row r="86" spans="1:8" s="71" customFormat="1" ht="39" thickBot="1" x14ac:dyDescent="0.3">
      <c r="A86" s="151" t="s">
        <v>75</v>
      </c>
      <c r="B86" s="144" t="s">
        <v>76</v>
      </c>
      <c r="C86" s="152">
        <v>0</v>
      </c>
      <c r="D86" s="153">
        <v>0</v>
      </c>
      <c r="E86" s="153">
        <v>0</v>
      </c>
      <c r="F86" s="105"/>
      <c r="G86" s="104"/>
      <c r="H86" s="104"/>
    </row>
    <row r="87" spans="1:8" s="71" customFormat="1" ht="40.5" customHeight="1" thickBot="1" x14ac:dyDescent="0.3">
      <c r="A87" s="151" t="s">
        <v>77</v>
      </c>
      <c r="B87" s="144" t="s">
        <v>78</v>
      </c>
      <c r="C87" s="145">
        <v>0</v>
      </c>
      <c r="D87" s="145">
        <v>0</v>
      </c>
      <c r="E87" s="149">
        <v>391.7</v>
      </c>
      <c r="F87" s="104"/>
      <c r="G87" s="104"/>
      <c r="H87" s="104"/>
    </row>
    <row r="88" spans="1:8" s="71" customFormat="1" ht="51.75" thickBot="1" x14ac:dyDescent="0.3">
      <c r="A88" s="129" t="s">
        <v>79</v>
      </c>
      <c r="B88" s="144" t="s">
        <v>80</v>
      </c>
      <c r="C88" s="145">
        <v>0</v>
      </c>
      <c r="D88" s="145">
        <v>0</v>
      </c>
      <c r="E88" s="149">
        <v>91.1</v>
      </c>
      <c r="F88" s="104"/>
      <c r="G88" s="104"/>
      <c r="H88" s="104"/>
    </row>
    <row r="89" spans="1:8" s="71" customFormat="1" ht="64.5" thickBot="1" x14ac:dyDescent="0.3">
      <c r="A89" s="129" t="s">
        <v>81</v>
      </c>
      <c r="B89" s="144" t="s">
        <v>82</v>
      </c>
      <c r="C89" s="145">
        <v>0</v>
      </c>
      <c r="D89" s="145">
        <v>0</v>
      </c>
      <c r="E89" s="149">
        <v>0</v>
      </c>
      <c r="F89" s="104"/>
      <c r="G89" s="104"/>
      <c r="H89" s="104"/>
    </row>
    <row r="90" spans="1:8" s="71" customFormat="1" ht="72.75" customHeight="1" thickBot="1" x14ac:dyDescent="0.3">
      <c r="A90" s="99" t="s">
        <v>0</v>
      </c>
      <c r="B90" s="100" t="s">
        <v>1</v>
      </c>
      <c r="C90" s="101" t="s">
        <v>43</v>
      </c>
      <c r="D90" s="102" t="s">
        <v>44</v>
      </c>
      <c r="E90" s="103" t="s">
        <v>45</v>
      </c>
      <c r="F90" s="104"/>
      <c r="G90" s="104"/>
      <c r="H90" s="104"/>
    </row>
    <row r="91" spans="1:8" s="71" customFormat="1" ht="15.75" thickBot="1" x14ac:dyDescent="0.3">
      <c r="A91" s="112">
        <v>1</v>
      </c>
      <c r="B91" s="113">
        <v>2</v>
      </c>
      <c r="C91" s="114">
        <v>3</v>
      </c>
      <c r="D91" s="115">
        <v>4</v>
      </c>
      <c r="E91" s="116">
        <v>5</v>
      </c>
      <c r="F91" s="104"/>
      <c r="G91" s="104"/>
      <c r="H91" s="104"/>
    </row>
    <row r="92" spans="1:8" s="71" customFormat="1" ht="115.5" thickBot="1" x14ac:dyDescent="0.3">
      <c r="A92" s="129" t="s">
        <v>379</v>
      </c>
      <c r="B92" s="144" t="s">
        <v>83</v>
      </c>
      <c r="C92" s="145">
        <v>0</v>
      </c>
      <c r="D92" s="145">
        <v>0</v>
      </c>
      <c r="E92" s="149">
        <v>0</v>
      </c>
      <c r="F92" s="104"/>
      <c r="G92" s="104"/>
      <c r="H92" s="104"/>
    </row>
    <row r="93" spans="1:8" s="71" customFormat="1" x14ac:dyDescent="0.25">
      <c r="A93" s="97"/>
      <c r="B93" s="98"/>
      <c r="C93" s="98"/>
      <c r="D93" s="98"/>
      <c r="E93" s="98"/>
      <c r="F93" s="98"/>
      <c r="G93" s="98"/>
      <c r="H93" s="98"/>
    </row>
    <row r="94" spans="1:8" s="71" customFormat="1" x14ac:dyDescent="0.25">
      <c r="A94" s="301" t="s">
        <v>382</v>
      </c>
      <c r="B94" s="302"/>
      <c r="C94" s="302"/>
      <c r="D94" s="302"/>
      <c r="E94" s="302"/>
      <c r="F94" s="302"/>
      <c r="G94" s="302"/>
      <c r="H94" s="302"/>
    </row>
    <row r="95" spans="1:8" s="71" customFormat="1" x14ac:dyDescent="0.25">
      <c r="A95" s="301" t="s">
        <v>383</v>
      </c>
      <c r="B95" s="302"/>
      <c r="C95" s="302"/>
      <c r="D95" s="302"/>
      <c r="E95" s="302"/>
      <c r="F95" s="302"/>
      <c r="G95" s="302"/>
      <c r="H95" s="302"/>
    </row>
    <row r="96" spans="1:8" s="71" customFormat="1" ht="15.75" thickBot="1" x14ac:dyDescent="0.3">
      <c r="A96" s="303"/>
      <c r="B96" s="304"/>
      <c r="C96" s="304"/>
      <c r="D96" s="304"/>
      <c r="E96" s="304"/>
      <c r="F96" s="304"/>
      <c r="G96" s="304"/>
      <c r="H96" s="304"/>
    </row>
    <row r="97" spans="1:9" s="71" customFormat="1" ht="15" customHeight="1" x14ac:dyDescent="0.25">
      <c r="A97" s="294" t="s">
        <v>0</v>
      </c>
      <c r="B97" s="296" t="s">
        <v>1</v>
      </c>
      <c r="C97" s="298" t="s">
        <v>84</v>
      </c>
      <c r="D97" s="299"/>
      <c r="E97" s="300"/>
      <c r="F97" s="298" t="s">
        <v>85</v>
      </c>
      <c r="G97" s="299"/>
      <c r="H97" s="300"/>
    </row>
    <row r="98" spans="1:9" s="71" customFormat="1" ht="51.75" thickBot="1" x14ac:dyDescent="0.3">
      <c r="A98" s="295"/>
      <c r="B98" s="297"/>
      <c r="C98" s="73" t="s">
        <v>4</v>
      </c>
      <c r="D98" s="74" t="s">
        <v>5</v>
      </c>
      <c r="E98" s="75" t="s">
        <v>6</v>
      </c>
      <c r="F98" s="73" t="s">
        <v>4</v>
      </c>
      <c r="G98" s="74" t="s">
        <v>5</v>
      </c>
      <c r="H98" s="75" t="s">
        <v>6</v>
      </c>
    </row>
    <row r="99" spans="1:9" s="71" customFormat="1" ht="15.75" thickBot="1" x14ac:dyDescent="0.3">
      <c r="A99" s="117">
        <v>1</v>
      </c>
      <c r="B99" s="108">
        <v>2</v>
      </c>
      <c r="C99" s="109">
        <v>3</v>
      </c>
      <c r="D99" s="110">
        <v>4</v>
      </c>
      <c r="E99" s="111">
        <v>5</v>
      </c>
      <c r="F99" s="109">
        <v>6</v>
      </c>
      <c r="G99" s="110">
        <v>7</v>
      </c>
      <c r="H99" s="111">
        <v>8</v>
      </c>
    </row>
    <row r="100" spans="1:9" s="71" customFormat="1" ht="51.75" thickBot="1" x14ac:dyDescent="0.3">
      <c r="A100" s="125" t="s">
        <v>86</v>
      </c>
      <c r="B100" s="126" t="s">
        <v>8</v>
      </c>
      <c r="C100" s="128">
        <v>0</v>
      </c>
      <c r="D100" s="139">
        <v>0</v>
      </c>
      <c r="E100" s="140">
        <v>11615</v>
      </c>
      <c r="F100" s="132" t="s">
        <v>13</v>
      </c>
      <c r="G100" s="133" t="s">
        <v>13</v>
      </c>
      <c r="H100" s="131" t="s">
        <v>13</v>
      </c>
    </row>
    <row r="101" spans="1:9" s="71" customFormat="1" hidden="1" x14ac:dyDescent="0.25">
      <c r="A101" s="81" t="s">
        <v>485</v>
      </c>
      <c r="B101" s="77"/>
      <c r="C101" s="82"/>
      <c r="D101" s="83"/>
      <c r="E101" s="89">
        <v>1351.3</v>
      </c>
      <c r="F101" s="82"/>
      <c r="G101" s="83"/>
      <c r="H101" s="91"/>
      <c r="I101" s="84"/>
    </row>
    <row r="102" spans="1:9" s="71" customFormat="1" hidden="1" x14ac:dyDescent="0.25">
      <c r="A102" s="85" t="s">
        <v>486</v>
      </c>
      <c r="B102" s="86"/>
      <c r="C102" s="87"/>
      <c r="D102" s="88"/>
      <c r="E102" s="90">
        <v>1468.3</v>
      </c>
      <c r="F102" s="87"/>
      <c r="G102" s="88"/>
      <c r="H102" s="90">
        <v>0</v>
      </c>
      <c r="I102" s="84"/>
    </row>
    <row r="103" spans="1:9" s="71" customFormat="1" hidden="1" x14ac:dyDescent="0.25">
      <c r="A103" s="81" t="s">
        <v>487</v>
      </c>
      <c r="B103" s="77"/>
      <c r="C103" s="82"/>
      <c r="D103" s="83"/>
      <c r="E103" s="89"/>
      <c r="F103" s="82"/>
      <c r="G103" s="83"/>
      <c r="H103" s="89"/>
      <c r="I103" s="84"/>
    </row>
    <row r="104" spans="1:9" s="71" customFormat="1" hidden="1" x14ac:dyDescent="0.25">
      <c r="A104" s="85" t="s">
        <v>488</v>
      </c>
      <c r="B104" s="86"/>
      <c r="C104" s="87"/>
      <c r="D104" s="88"/>
      <c r="E104" s="90"/>
      <c r="F104" s="87"/>
      <c r="G104" s="88"/>
      <c r="H104" s="90"/>
      <c r="I104" s="84"/>
    </row>
    <row r="105" spans="1:9" s="71" customFormat="1" hidden="1" x14ac:dyDescent="0.25">
      <c r="A105" s="81" t="s">
        <v>489</v>
      </c>
      <c r="B105" s="77"/>
      <c r="C105" s="82"/>
      <c r="D105" s="83"/>
      <c r="E105" s="89">
        <v>0</v>
      </c>
      <c r="F105" s="82"/>
      <c r="G105" s="83"/>
      <c r="H105" s="89"/>
      <c r="I105" s="84"/>
    </row>
    <row r="106" spans="1:9" s="71" customFormat="1" hidden="1" x14ac:dyDescent="0.25">
      <c r="A106" s="85" t="s">
        <v>490</v>
      </c>
      <c r="B106" s="86"/>
      <c r="C106" s="87"/>
      <c r="D106" s="88"/>
      <c r="E106" s="90"/>
      <c r="F106" s="87"/>
      <c r="G106" s="88"/>
      <c r="H106" s="90"/>
      <c r="I106" s="84"/>
    </row>
    <row r="107" spans="1:9" s="71" customFormat="1" hidden="1" x14ac:dyDescent="0.25">
      <c r="A107" s="81" t="s">
        <v>491</v>
      </c>
      <c r="B107" s="77"/>
      <c r="C107" s="82"/>
      <c r="D107" s="83"/>
      <c r="E107" s="89">
        <v>328.2</v>
      </c>
      <c r="F107" s="82"/>
      <c r="G107" s="83"/>
      <c r="H107" s="89"/>
      <c r="I107" s="84"/>
    </row>
    <row r="108" spans="1:9" s="71" customFormat="1" hidden="1" x14ac:dyDescent="0.25">
      <c r="A108" s="85" t="s">
        <v>492</v>
      </c>
      <c r="B108" s="86"/>
      <c r="C108" s="87"/>
      <c r="D108" s="88"/>
      <c r="E108" s="90">
        <v>631.4</v>
      </c>
      <c r="F108" s="87"/>
      <c r="G108" s="88"/>
      <c r="H108" s="90"/>
      <c r="I108" s="84"/>
    </row>
    <row r="109" spans="1:9" s="71" customFormat="1" hidden="1" x14ac:dyDescent="0.25">
      <c r="A109" s="81" t="s">
        <v>493</v>
      </c>
      <c r="B109" s="77"/>
      <c r="C109" s="82"/>
      <c r="D109" s="83"/>
      <c r="E109" s="89"/>
      <c r="F109" s="82"/>
      <c r="G109" s="83"/>
      <c r="H109" s="89"/>
      <c r="I109" s="84"/>
    </row>
    <row r="110" spans="1:9" s="71" customFormat="1" hidden="1" x14ac:dyDescent="0.25">
      <c r="A110" s="85" t="s">
        <v>494</v>
      </c>
      <c r="B110" s="86"/>
      <c r="C110" s="87"/>
      <c r="D110" s="88"/>
      <c r="E110" s="90">
        <v>2516.9</v>
      </c>
      <c r="F110" s="87"/>
      <c r="G110" s="88"/>
      <c r="H110" s="90"/>
      <c r="I110" s="84"/>
    </row>
    <row r="111" spans="1:9" s="71" customFormat="1" ht="15.75" hidden="1" thickBot="1" x14ac:dyDescent="0.3">
      <c r="A111" s="81" t="s">
        <v>495</v>
      </c>
      <c r="B111" s="77"/>
      <c r="C111" s="82"/>
      <c r="D111" s="83"/>
      <c r="E111" s="89">
        <v>2549.2289999999998</v>
      </c>
      <c r="F111" s="82"/>
      <c r="G111" s="83"/>
      <c r="H111" s="89"/>
      <c r="I111" s="84"/>
    </row>
    <row r="112" spans="1:9" s="71" customFormat="1" hidden="1" x14ac:dyDescent="0.25">
      <c r="A112" s="85" t="s">
        <v>496</v>
      </c>
      <c r="B112" s="86"/>
      <c r="C112" s="87"/>
      <c r="D112" s="88"/>
      <c r="E112" s="90">
        <v>2769.7</v>
      </c>
      <c r="F112" s="87"/>
      <c r="G112" s="88"/>
      <c r="H112" s="90"/>
      <c r="I112" s="84"/>
    </row>
    <row r="113" spans="1:9" s="71" customFormat="1" hidden="1" x14ac:dyDescent="0.25">
      <c r="A113" s="81" t="s">
        <v>497</v>
      </c>
      <c r="B113" s="77"/>
      <c r="C113" s="82"/>
      <c r="D113" s="83"/>
      <c r="E113" s="89"/>
      <c r="F113" s="82"/>
      <c r="G113" s="83"/>
      <c r="H113" s="89"/>
      <c r="I113" s="84"/>
    </row>
    <row r="114" spans="1:9" s="71" customFormat="1" hidden="1" x14ac:dyDescent="0.25">
      <c r="A114" s="85" t="s">
        <v>498</v>
      </c>
      <c r="B114" s="86"/>
      <c r="C114" s="87"/>
      <c r="D114" s="88"/>
      <c r="E114" s="90"/>
      <c r="F114" s="87"/>
      <c r="G114" s="88"/>
      <c r="H114" s="90"/>
      <c r="I114" s="84"/>
    </row>
    <row r="115" spans="1:9" s="71" customFormat="1" ht="15.75" hidden="1" thickBot="1" x14ac:dyDescent="0.3">
      <c r="A115" s="92" t="s">
        <v>499</v>
      </c>
      <c r="B115" s="93"/>
      <c r="C115" s="94"/>
      <c r="D115" s="95"/>
      <c r="E115" s="96"/>
      <c r="F115" s="94"/>
      <c r="G115" s="95"/>
      <c r="H115" s="96"/>
      <c r="I115" s="84"/>
    </row>
    <row r="116" spans="1:9" s="71" customFormat="1" ht="42" customHeight="1" thickBot="1" x14ac:dyDescent="0.3">
      <c r="A116" s="125" t="s">
        <v>87</v>
      </c>
      <c r="B116" s="126" t="s">
        <v>11</v>
      </c>
      <c r="C116" s="124">
        <v>0</v>
      </c>
      <c r="D116" s="124">
        <v>0</v>
      </c>
      <c r="E116" s="140">
        <v>74290.399999999994</v>
      </c>
      <c r="F116" s="124">
        <v>0</v>
      </c>
      <c r="G116" s="124">
        <v>264172.7</v>
      </c>
      <c r="H116" s="162">
        <v>47126.1</v>
      </c>
      <c r="I116" s="84"/>
    </row>
    <row r="117" spans="1:9" s="71" customFormat="1" ht="26.25" thickBot="1" x14ac:dyDescent="0.3">
      <c r="A117" s="125" t="s">
        <v>88</v>
      </c>
      <c r="B117" s="126" t="s">
        <v>12</v>
      </c>
      <c r="C117" s="124">
        <v>0</v>
      </c>
      <c r="D117" s="124">
        <v>2346908.4</v>
      </c>
      <c r="E117" s="140">
        <v>389482.9</v>
      </c>
      <c r="F117" s="124">
        <v>0</v>
      </c>
      <c r="G117" s="124">
        <v>2114433.2999999998</v>
      </c>
      <c r="H117" s="162">
        <v>369804.79999999999</v>
      </c>
      <c r="I117" s="84"/>
    </row>
    <row r="118" spans="1:9" s="71" customFormat="1" ht="26.25" thickBot="1" x14ac:dyDescent="0.3">
      <c r="A118" s="125" t="s">
        <v>89</v>
      </c>
      <c r="B118" s="126" t="s">
        <v>15</v>
      </c>
      <c r="C118" s="124">
        <v>0</v>
      </c>
      <c r="D118" s="154">
        <f>D119+D120+D129+D130+D131+D132+D133</f>
        <v>0</v>
      </c>
      <c r="E118" s="155">
        <f>E119+E120+E130+E131+E132+E133</f>
        <v>569</v>
      </c>
      <c r="F118" s="124">
        <v>0</v>
      </c>
      <c r="G118" s="198">
        <f>G119+G120+G129+G130+G131+G132+G133</f>
        <v>338580.3</v>
      </c>
      <c r="H118" s="140">
        <f>H119+H120+H130+H131+H132+H133</f>
        <v>14289.700000000003</v>
      </c>
    </row>
    <row r="119" spans="1:9" s="71" customFormat="1" ht="26.25" thickBot="1" x14ac:dyDescent="0.3">
      <c r="A119" s="134" t="s">
        <v>90</v>
      </c>
      <c r="B119" s="135" t="s">
        <v>17</v>
      </c>
      <c r="C119" s="136">
        <v>0</v>
      </c>
      <c r="D119" s="136">
        <v>0</v>
      </c>
      <c r="E119" s="156">
        <v>456.9</v>
      </c>
      <c r="F119" s="136">
        <v>0</v>
      </c>
      <c r="G119" s="136">
        <v>180511</v>
      </c>
      <c r="H119" s="163">
        <v>3865.3</v>
      </c>
      <c r="I119" s="84"/>
    </row>
    <row r="120" spans="1:9" s="71" customFormat="1" ht="45" customHeight="1" thickBot="1" x14ac:dyDescent="0.3">
      <c r="A120" s="129" t="s">
        <v>479</v>
      </c>
      <c r="B120" s="126" t="s">
        <v>18</v>
      </c>
      <c r="C120" s="130">
        <v>0</v>
      </c>
      <c r="D120" s="130">
        <v>0</v>
      </c>
      <c r="E120" s="130">
        <v>112.1</v>
      </c>
      <c r="F120" s="132">
        <v>0</v>
      </c>
      <c r="G120" s="130">
        <v>158069.29999999999</v>
      </c>
      <c r="H120" s="131">
        <v>9941.6</v>
      </c>
      <c r="I120" s="84"/>
    </row>
    <row r="121" spans="1:9" s="71" customFormat="1" ht="51.75" thickBot="1" x14ac:dyDescent="0.3">
      <c r="A121" s="129" t="s">
        <v>91</v>
      </c>
      <c r="B121" s="126" t="s">
        <v>20</v>
      </c>
      <c r="C121" s="130">
        <v>0</v>
      </c>
      <c r="D121" s="130">
        <v>0</v>
      </c>
      <c r="E121" s="130">
        <v>112.1</v>
      </c>
      <c r="F121" s="132">
        <v>0</v>
      </c>
      <c r="G121" s="130">
        <v>19966.8</v>
      </c>
      <c r="H121" s="131">
        <v>112.1</v>
      </c>
      <c r="I121" s="84"/>
    </row>
    <row r="122" spans="1:9" s="71" customFormat="1" ht="26.25" thickBot="1" x14ac:dyDescent="0.3">
      <c r="A122" s="129" t="s">
        <v>92</v>
      </c>
      <c r="B122" s="126" t="s">
        <v>21</v>
      </c>
      <c r="C122" s="130">
        <v>0</v>
      </c>
      <c r="D122" s="130">
        <v>0</v>
      </c>
      <c r="E122" s="130">
        <v>0</v>
      </c>
      <c r="F122" s="132">
        <v>0</v>
      </c>
      <c r="G122" s="130">
        <v>1252.8</v>
      </c>
      <c r="H122" s="131">
        <v>0</v>
      </c>
      <c r="I122" s="84"/>
    </row>
    <row r="123" spans="1:9" s="71" customFormat="1" ht="25.5" customHeight="1" thickBot="1" x14ac:dyDescent="0.3">
      <c r="A123" s="129" t="s">
        <v>60</v>
      </c>
      <c r="B123" s="126" t="s">
        <v>23</v>
      </c>
      <c r="C123" s="130">
        <v>0</v>
      </c>
      <c r="D123" s="130">
        <v>0</v>
      </c>
      <c r="E123" s="130">
        <v>0</v>
      </c>
      <c r="F123" s="132">
        <v>0</v>
      </c>
      <c r="G123" s="130">
        <v>136849.70000000001</v>
      </c>
      <c r="H123" s="131">
        <v>9829.5</v>
      </c>
      <c r="I123" s="84"/>
    </row>
    <row r="124" spans="1:9" s="71" customFormat="1" ht="54.75" customHeight="1" thickBot="1" x14ac:dyDescent="0.3">
      <c r="A124" s="129" t="s">
        <v>93</v>
      </c>
      <c r="B124" s="126" t="s">
        <v>24</v>
      </c>
      <c r="C124" s="130">
        <v>0</v>
      </c>
      <c r="D124" s="133" t="s">
        <v>13</v>
      </c>
      <c r="E124" s="131" t="s">
        <v>13</v>
      </c>
      <c r="F124" s="130">
        <v>0</v>
      </c>
      <c r="G124" s="133" t="s">
        <v>13</v>
      </c>
      <c r="H124" s="131" t="s">
        <v>13</v>
      </c>
    </row>
    <row r="125" spans="1:9" s="71" customFormat="1" ht="15" customHeight="1" x14ac:dyDescent="0.25">
      <c r="A125" s="294" t="s">
        <v>0</v>
      </c>
      <c r="B125" s="296" t="s">
        <v>1</v>
      </c>
      <c r="C125" s="298" t="s">
        <v>84</v>
      </c>
      <c r="D125" s="299"/>
      <c r="E125" s="300"/>
      <c r="F125" s="298" t="s">
        <v>85</v>
      </c>
      <c r="G125" s="299"/>
      <c r="H125" s="300"/>
    </row>
    <row r="126" spans="1:9" s="71" customFormat="1" ht="51.75" thickBot="1" x14ac:dyDescent="0.3">
      <c r="A126" s="295"/>
      <c r="B126" s="297"/>
      <c r="C126" s="73" t="s">
        <v>4</v>
      </c>
      <c r="D126" s="74" t="s">
        <v>5</v>
      </c>
      <c r="E126" s="75" t="s">
        <v>6</v>
      </c>
      <c r="F126" s="73" t="s">
        <v>4</v>
      </c>
      <c r="G126" s="74" t="s">
        <v>5</v>
      </c>
      <c r="H126" s="75" t="s">
        <v>6</v>
      </c>
    </row>
    <row r="127" spans="1:9" s="71" customFormat="1" ht="15.75" thickBot="1" x14ac:dyDescent="0.3">
      <c r="A127" s="117">
        <v>1</v>
      </c>
      <c r="B127" s="108">
        <v>2</v>
      </c>
      <c r="C127" s="109">
        <v>3</v>
      </c>
      <c r="D127" s="110">
        <v>4</v>
      </c>
      <c r="E127" s="111">
        <v>5</v>
      </c>
      <c r="F127" s="109">
        <v>6</v>
      </c>
      <c r="G127" s="110">
        <v>7</v>
      </c>
      <c r="H127" s="111">
        <v>8</v>
      </c>
    </row>
    <row r="128" spans="1:9" s="71" customFormat="1" ht="81" customHeight="1" thickBot="1" x14ac:dyDescent="0.3">
      <c r="A128" s="129" t="s">
        <v>94</v>
      </c>
      <c r="B128" s="126" t="s">
        <v>25</v>
      </c>
      <c r="C128" s="130">
        <v>0</v>
      </c>
      <c r="D128" s="133" t="s">
        <v>13</v>
      </c>
      <c r="E128" s="131" t="s">
        <v>13</v>
      </c>
      <c r="F128" s="130">
        <v>0</v>
      </c>
      <c r="G128" s="133" t="s">
        <v>13</v>
      </c>
      <c r="H128" s="131" t="s">
        <v>13</v>
      </c>
    </row>
    <row r="129" spans="1:9" s="71" customFormat="1" ht="69.75" customHeight="1" thickBot="1" x14ac:dyDescent="0.3">
      <c r="A129" s="129" t="s">
        <v>412</v>
      </c>
      <c r="B129" s="126" t="s">
        <v>26</v>
      </c>
      <c r="C129" s="130" t="s">
        <v>13</v>
      </c>
      <c r="D129" s="133">
        <v>0</v>
      </c>
      <c r="E129" s="131" t="s">
        <v>13</v>
      </c>
      <c r="F129" s="130" t="s">
        <v>13</v>
      </c>
      <c r="G129" s="133">
        <v>0</v>
      </c>
      <c r="H129" s="131" t="s">
        <v>13</v>
      </c>
    </row>
    <row r="130" spans="1:9" s="71" customFormat="1" ht="39" thickBot="1" x14ac:dyDescent="0.3">
      <c r="A130" s="129" t="s">
        <v>73</v>
      </c>
      <c r="B130" s="126" t="s">
        <v>27</v>
      </c>
      <c r="C130" s="130">
        <v>0</v>
      </c>
      <c r="D130" s="130">
        <v>0</v>
      </c>
      <c r="E130" s="130">
        <v>0</v>
      </c>
      <c r="F130" s="132">
        <v>0</v>
      </c>
      <c r="G130" s="130">
        <v>0</v>
      </c>
      <c r="H130" s="131">
        <v>0</v>
      </c>
      <c r="I130" s="84"/>
    </row>
    <row r="131" spans="1:9" s="71" customFormat="1" ht="39" thickBot="1" x14ac:dyDescent="0.3">
      <c r="A131" s="129" t="s">
        <v>75</v>
      </c>
      <c r="B131" s="126" t="s">
        <v>28</v>
      </c>
      <c r="C131" s="130">
        <v>0</v>
      </c>
      <c r="D131" s="130">
        <v>0</v>
      </c>
      <c r="E131" s="157">
        <v>0</v>
      </c>
      <c r="F131" s="132">
        <v>0</v>
      </c>
      <c r="G131" s="130">
        <v>0</v>
      </c>
      <c r="H131" s="131">
        <v>0</v>
      </c>
      <c r="I131" s="84"/>
    </row>
    <row r="132" spans="1:9" s="71" customFormat="1" ht="40.5" customHeight="1" thickBot="1" x14ac:dyDescent="0.3">
      <c r="A132" s="129" t="s">
        <v>77</v>
      </c>
      <c r="B132" s="126" t="s">
        <v>30</v>
      </c>
      <c r="C132" s="130">
        <v>0</v>
      </c>
      <c r="D132" s="130">
        <v>0</v>
      </c>
      <c r="E132" s="157">
        <v>0</v>
      </c>
      <c r="F132" s="132">
        <v>0</v>
      </c>
      <c r="G132" s="130">
        <v>0</v>
      </c>
      <c r="H132" s="131">
        <v>391.7</v>
      </c>
      <c r="I132" s="84"/>
    </row>
    <row r="133" spans="1:9" s="71" customFormat="1" ht="51.75" thickBot="1" x14ac:dyDescent="0.3">
      <c r="A133" s="129" t="s">
        <v>79</v>
      </c>
      <c r="B133" s="126" t="s">
        <v>31</v>
      </c>
      <c r="C133" s="130">
        <v>0</v>
      </c>
      <c r="D133" s="130">
        <v>0</v>
      </c>
      <c r="E133" s="131">
        <v>0</v>
      </c>
      <c r="F133" s="130">
        <v>0</v>
      </c>
      <c r="G133" s="130">
        <v>0</v>
      </c>
      <c r="H133" s="131">
        <v>91.1</v>
      </c>
      <c r="I133" s="84"/>
    </row>
    <row r="134" spans="1:9" s="71" customFormat="1" ht="57.75" customHeight="1" thickBot="1" x14ac:dyDescent="0.3">
      <c r="A134" s="125" t="s">
        <v>95</v>
      </c>
      <c r="B134" s="126" t="s">
        <v>32</v>
      </c>
      <c r="C134" s="130" t="s">
        <v>13</v>
      </c>
      <c r="D134" s="133" t="s">
        <v>13</v>
      </c>
      <c r="E134" s="131" t="s">
        <v>13</v>
      </c>
      <c r="F134" s="158">
        <f>SUM(C117-F117)</f>
        <v>0</v>
      </c>
      <c r="G134" s="159">
        <f>D117-G117</f>
        <v>232475.10000000009</v>
      </c>
      <c r="H134" s="131">
        <f>E117-H117</f>
        <v>19678.100000000035</v>
      </c>
    </row>
  </sheetData>
  <mergeCells count="30">
    <mergeCell ref="A95:H95"/>
    <mergeCell ref="A97:A98"/>
    <mergeCell ref="B97:B98"/>
    <mergeCell ref="C97:E97"/>
    <mergeCell ref="F97:H97"/>
    <mergeCell ref="A96:H96"/>
    <mergeCell ref="A1:H1"/>
    <mergeCell ref="A2:H2"/>
    <mergeCell ref="A3:H3"/>
    <mergeCell ref="C4:H4"/>
    <mergeCell ref="A5:A6"/>
    <mergeCell ref="B5:B6"/>
    <mergeCell ref="C5:E5"/>
    <mergeCell ref="F5:H5"/>
    <mergeCell ref="A125:A126"/>
    <mergeCell ref="B125:B126"/>
    <mergeCell ref="C125:E125"/>
    <mergeCell ref="F125:H125"/>
    <mergeCell ref="A21:A22"/>
    <mergeCell ref="B21:B22"/>
    <mergeCell ref="C21:E21"/>
    <mergeCell ref="F21:H21"/>
    <mergeCell ref="A30:A31"/>
    <mergeCell ref="B30:B31"/>
    <mergeCell ref="C30:E30"/>
    <mergeCell ref="F30:H30"/>
    <mergeCell ref="A39:H39"/>
    <mergeCell ref="A40:H40"/>
    <mergeCell ref="A41:H41"/>
    <mergeCell ref="A94:H94"/>
  </mergeCells>
  <pageMargins left="0.70866141732283472" right="0.70866141732283472" top="0.15748031496062992" bottom="0.15748031496062992" header="0.31496062992125984" footer="0.31496062992125984"/>
  <pageSetup paperSize="9" scale="80" orientation="landscape" r:id="rId1"/>
  <rowBreaks count="3" manualBreakCount="3">
    <brk id="29" max="7" man="1"/>
    <brk id="78" max="7" man="1"/>
    <brk id="8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view="pageBreakPreview" zoomScaleNormal="100" zoomScaleSheetLayoutView="100" workbookViewId="0">
      <selection activeCell="E191" sqref="E191"/>
    </sheetView>
  </sheetViews>
  <sheetFormatPr defaultRowHeight="15" x14ac:dyDescent="0.25"/>
  <cols>
    <col min="1" max="1" width="59.140625" customWidth="1"/>
    <col min="4" max="4" width="14.42578125" customWidth="1"/>
    <col min="5" max="5" width="18.7109375" customWidth="1"/>
  </cols>
  <sheetData>
    <row r="1" spans="1:6" ht="15.75" x14ac:dyDescent="0.25">
      <c r="A1" s="311" t="s">
        <v>114</v>
      </c>
      <c r="B1" s="311"/>
      <c r="C1" s="311"/>
      <c r="D1" s="311"/>
      <c r="E1" s="311"/>
      <c r="F1" s="311"/>
    </row>
    <row r="2" spans="1:6" x14ac:dyDescent="0.25">
      <c r="A2" s="307" t="s">
        <v>346</v>
      </c>
      <c r="B2" s="307"/>
      <c r="C2" s="307"/>
      <c r="D2" s="307"/>
      <c r="E2" s="307"/>
      <c r="F2" s="307"/>
    </row>
    <row r="3" spans="1:6" x14ac:dyDescent="0.25">
      <c r="A3" s="307" t="s">
        <v>29</v>
      </c>
      <c r="B3" s="307"/>
      <c r="C3" s="307"/>
      <c r="D3" s="307"/>
      <c r="E3" s="307"/>
      <c r="F3" s="307"/>
    </row>
    <row r="4" spans="1:6" x14ac:dyDescent="0.25">
      <c r="A4" s="312"/>
      <c r="B4" s="312"/>
      <c r="C4" s="312"/>
      <c r="D4" s="312"/>
      <c r="E4" s="312"/>
      <c r="F4" s="312"/>
    </row>
    <row r="5" spans="1:6" x14ac:dyDescent="0.25">
      <c r="A5" s="308" t="s">
        <v>115</v>
      </c>
      <c r="B5" s="308"/>
      <c r="C5" s="308"/>
      <c r="D5" s="308"/>
      <c r="E5" s="308"/>
      <c r="F5" s="308"/>
    </row>
    <row r="6" spans="1:6" ht="63.75" customHeight="1" x14ac:dyDescent="0.25">
      <c r="A6" s="313" t="s">
        <v>0</v>
      </c>
      <c r="B6" s="313" t="s">
        <v>1</v>
      </c>
      <c r="C6" s="313" t="s">
        <v>116</v>
      </c>
      <c r="D6" s="313" t="s">
        <v>117</v>
      </c>
      <c r="E6" s="313"/>
      <c r="F6" s="313"/>
    </row>
    <row r="7" spans="1:6" ht="51" x14ac:dyDescent="0.25">
      <c r="A7" s="313"/>
      <c r="B7" s="313"/>
      <c r="C7" s="313"/>
      <c r="D7" s="1" t="s">
        <v>118</v>
      </c>
      <c r="E7" s="1" t="s">
        <v>347</v>
      </c>
      <c r="F7" s="1" t="s">
        <v>120</v>
      </c>
    </row>
    <row r="8" spans="1:6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</row>
    <row r="9" spans="1:6" ht="39" x14ac:dyDescent="0.25">
      <c r="A9" s="3" t="s">
        <v>121</v>
      </c>
      <c r="B9" s="5"/>
      <c r="C9" s="2"/>
      <c r="D9" s="14"/>
      <c r="E9" s="14"/>
      <c r="F9" s="15"/>
    </row>
    <row r="10" spans="1:6" x14ac:dyDescent="0.25">
      <c r="A10" s="3" t="s">
        <v>122</v>
      </c>
      <c r="B10" s="5" t="s">
        <v>8</v>
      </c>
      <c r="C10" s="2" t="s">
        <v>123</v>
      </c>
      <c r="D10" s="14"/>
      <c r="E10" s="67"/>
      <c r="F10" s="15"/>
    </row>
    <row r="11" spans="1:6" x14ac:dyDescent="0.25">
      <c r="A11" s="3" t="s">
        <v>124</v>
      </c>
      <c r="B11" s="5" t="s">
        <v>11</v>
      </c>
      <c r="C11" s="2" t="s">
        <v>123</v>
      </c>
      <c r="D11" s="14"/>
      <c r="E11" s="67"/>
      <c r="F11" s="15"/>
    </row>
    <row r="12" spans="1:6" ht="39" x14ac:dyDescent="0.25">
      <c r="A12" s="3" t="s">
        <v>125</v>
      </c>
      <c r="B12" s="5"/>
      <c r="C12" s="2"/>
      <c r="D12" s="14"/>
      <c r="E12" s="14"/>
      <c r="F12" s="15"/>
    </row>
    <row r="13" spans="1:6" ht="15" customHeight="1" x14ac:dyDescent="0.25">
      <c r="A13" s="3" t="s">
        <v>122</v>
      </c>
      <c r="B13" s="5" t="s">
        <v>12</v>
      </c>
      <c r="C13" s="2" t="s">
        <v>126</v>
      </c>
      <c r="D13" s="14"/>
      <c r="E13" s="14"/>
      <c r="F13" s="15"/>
    </row>
    <row r="14" spans="1:6" ht="15" customHeight="1" x14ac:dyDescent="0.25">
      <c r="A14" s="3" t="s">
        <v>124</v>
      </c>
      <c r="B14" s="5" t="s">
        <v>15</v>
      </c>
      <c r="C14" s="2" t="s">
        <v>126</v>
      </c>
      <c r="D14" s="14"/>
      <c r="E14" s="14"/>
      <c r="F14" s="15"/>
    </row>
    <row r="15" spans="1:6" ht="26.25" x14ac:dyDescent="0.25">
      <c r="A15" s="3" t="s">
        <v>127</v>
      </c>
      <c r="B15" s="5"/>
      <c r="C15" s="2"/>
      <c r="D15" s="14"/>
      <c r="E15" s="14"/>
      <c r="F15" s="15"/>
    </row>
    <row r="16" spans="1:6" x14ac:dyDescent="0.25">
      <c r="A16" s="12" t="s">
        <v>122</v>
      </c>
      <c r="B16" s="5" t="s">
        <v>17</v>
      </c>
      <c r="C16" s="2" t="s">
        <v>123</v>
      </c>
      <c r="D16" s="14"/>
      <c r="E16" s="14"/>
      <c r="F16" s="15"/>
    </row>
    <row r="17" spans="1:6" x14ac:dyDescent="0.25">
      <c r="A17" s="3" t="s">
        <v>124</v>
      </c>
      <c r="B17" s="5" t="s">
        <v>18</v>
      </c>
      <c r="C17" s="2" t="s">
        <v>123</v>
      </c>
      <c r="D17" s="14"/>
      <c r="E17" s="14"/>
      <c r="F17" s="15"/>
    </row>
    <row r="18" spans="1:6" ht="26.25" x14ac:dyDescent="0.25">
      <c r="A18" s="13" t="s">
        <v>128</v>
      </c>
      <c r="B18" s="5"/>
      <c r="C18" s="2"/>
      <c r="D18" s="14"/>
      <c r="E18" s="14"/>
      <c r="F18" s="15"/>
    </row>
    <row r="19" spans="1:6" x14ac:dyDescent="0.25">
      <c r="A19" s="3" t="s">
        <v>122</v>
      </c>
      <c r="B19" s="5" t="s">
        <v>20</v>
      </c>
      <c r="C19" s="2" t="s">
        <v>126</v>
      </c>
      <c r="D19" s="14"/>
      <c r="E19" s="14"/>
      <c r="F19" s="15"/>
    </row>
    <row r="20" spans="1:6" x14ac:dyDescent="0.25">
      <c r="A20" s="12" t="s">
        <v>124</v>
      </c>
      <c r="B20" s="5" t="s">
        <v>21</v>
      </c>
      <c r="C20" s="2" t="s">
        <v>126</v>
      </c>
      <c r="D20" s="14"/>
      <c r="E20" s="14"/>
      <c r="F20" s="15"/>
    </row>
    <row r="21" spans="1:6" ht="44.25" customHeight="1" x14ac:dyDescent="0.25">
      <c r="A21" s="68" t="s">
        <v>129</v>
      </c>
      <c r="B21" s="5"/>
      <c r="C21" s="2"/>
      <c r="D21" s="14"/>
      <c r="E21" s="14"/>
      <c r="F21" s="15"/>
    </row>
    <row r="22" spans="1:6" x14ac:dyDescent="0.25">
      <c r="A22" s="3" t="s">
        <v>122</v>
      </c>
      <c r="B22" s="5" t="s">
        <v>23</v>
      </c>
      <c r="C22" s="2" t="s">
        <v>123</v>
      </c>
      <c r="D22" s="14"/>
      <c r="E22" s="14"/>
      <c r="F22" s="15"/>
    </row>
    <row r="23" spans="1:6" x14ac:dyDescent="0.25">
      <c r="A23" s="3" t="s">
        <v>124</v>
      </c>
      <c r="B23" s="5" t="s">
        <v>24</v>
      </c>
      <c r="C23" s="2" t="s">
        <v>123</v>
      </c>
      <c r="D23" s="14"/>
      <c r="E23" s="14"/>
      <c r="F23" s="15"/>
    </row>
    <row r="24" spans="1:6" ht="39" x14ac:dyDescent="0.25">
      <c r="A24" s="3" t="s">
        <v>130</v>
      </c>
      <c r="B24" s="5"/>
      <c r="C24" s="2"/>
      <c r="D24" s="14"/>
      <c r="E24" s="14"/>
      <c r="F24" s="15"/>
    </row>
    <row r="25" spans="1:6" x14ac:dyDescent="0.25">
      <c r="A25" s="3" t="s">
        <v>122</v>
      </c>
      <c r="B25" s="5" t="s">
        <v>25</v>
      </c>
      <c r="C25" s="2" t="s">
        <v>123</v>
      </c>
      <c r="D25" s="14"/>
      <c r="E25" s="14"/>
      <c r="F25" s="15"/>
    </row>
    <row r="26" spans="1:6" x14ac:dyDescent="0.25">
      <c r="A26" s="3" t="s">
        <v>124</v>
      </c>
      <c r="B26" s="5" t="s">
        <v>26</v>
      </c>
      <c r="C26" s="2" t="s">
        <v>123</v>
      </c>
      <c r="D26" s="14"/>
      <c r="E26" s="14"/>
      <c r="F26" s="15"/>
    </row>
    <row r="27" spans="1:6" x14ac:dyDescent="0.25">
      <c r="A27" s="10"/>
      <c r="B27" s="10"/>
      <c r="C27" s="10"/>
      <c r="D27" s="10"/>
      <c r="E27" s="10"/>
      <c r="F27" s="10"/>
    </row>
    <row r="28" spans="1:6" x14ac:dyDescent="0.25">
      <c r="A28" s="11" t="s">
        <v>131</v>
      </c>
      <c r="B28" s="11"/>
      <c r="C28" s="11"/>
      <c r="D28" s="11"/>
      <c r="E28" s="11"/>
      <c r="F28" s="11"/>
    </row>
    <row r="29" spans="1:6" x14ac:dyDescent="0.25">
      <c r="A29" s="307" t="s">
        <v>348</v>
      </c>
      <c r="B29" s="307"/>
      <c r="C29" s="307"/>
      <c r="D29" s="307"/>
      <c r="E29" s="307"/>
      <c r="F29" s="307"/>
    </row>
    <row r="30" spans="1:6" x14ac:dyDescent="0.25">
      <c r="A30" s="307" t="s">
        <v>349</v>
      </c>
      <c r="B30" s="307"/>
      <c r="C30" s="307"/>
      <c r="D30" s="307"/>
      <c r="E30" s="307"/>
      <c r="F30" s="307"/>
    </row>
    <row r="31" spans="1:6" x14ac:dyDescent="0.25">
      <c r="A31" s="10"/>
      <c r="B31" s="10"/>
      <c r="C31" s="10"/>
      <c r="D31" s="10"/>
      <c r="E31" s="10"/>
      <c r="F31" s="10"/>
    </row>
    <row r="32" spans="1:6" x14ac:dyDescent="0.25">
      <c r="A32" s="308" t="s">
        <v>132</v>
      </c>
      <c r="B32" s="308"/>
      <c r="C32" s="308"/>
      <c r="D32" s="308"/>
      <c r="E32" s="308"/>
      <c r="F32" s="308"/>
    </row>
    <row r="33" spans="1:6" ht="35.25" customHeight="1" x14ac:dyDescent="0.25">
      <c r="A33" s="309" t="s">
        <v>0</v>
      </c>
      <c r="B33" s="310" t="s">
        <v>1</v>
      </c>
      <c r="C33" s="310" t="s">
        <v>116</v>
      </c>
      <c r="D33" s="310" t="s">
        <v>117</v>
      </c>
      <c r="E33" s="310"/>
      <c r="F33" s="310"/>
    </row>
    <row r="34" spans="1:6" ht="51" x14ac:dyDescent="0.25">
      <c r="A34" s="309"/>
      <c r="B34" s="310"/>
      <c r="C34" s="310"/>
      <c r="D34" s="6" t="s">
        <v>118</v>
      </c>
      <c r="E34" s="6" t="s">
        <v>347</v>
      </c>
      <c r="F34" s="6" t="s">
        <v>120</v>
      </c>
    </row>
    <row r="35" spans="1:6" x14ac:dyDescent="0.25">
      <c r="A35" s="8">
        <v>1</v>
      </c>
      <c r="B35" s="8">
        <v>2</v>
      </c>
      <c r="C35" s="8">
        <v>3</v>
      </c>
      <c r="D35" s="8">
        <v>4</v>
      </c>
      <c r="E35" s="8">
        <v>5</v>
      </c>
      <c r="F35" s="8">
        <v>6</v>
      </c>
    </row>
    <row r="36" spans="1:6" ht="26.25" x14ac:dyDescent="0.25">
      <c r="A36" s="3" t="s">
        <v>133</v>
      </c>
      <c r="B36" s="5" t="s">
        <v>8</v>
      </c>
      <c r="C36" s="2" t="s">
        <v>123</v>
      </c>
      <c r="D36" s="14"/>
      <c r="E36" s="14"/>
      <c r="F36" s="14"/>
    </row>
    <row r="37" spans="1:6" ht="39" x14ac:dyDescent="0.25">
      <c r="A37" s="3" t="s">
        <v>134</v>
      </c>
      <c r="B37" s="5" t="s">
        <v>11</v>
      </c>
      <c r="C37" s="2" t="s">
        <v>123</v>
      </c>
      <c r="D37" s="14"/>
      <c r="E37" s="14"/>
      <c r="F37" s="14"/>
    </row>
    <row r="38" spans="1:6" x14ac:dyDescent="0.25">
      <c r="A38" s="3" t="s">
        <v>135</v>
      </c>
      <c r="B38" s="5" t="s">
        <v>12</v>
      </c>
      <c r="C38" s="2" t="s">
        <v>123</v>
      </c>
      <c r="D38" s="14"/>
      <c r="E38" s="14"/>
      <c r="F38" s="14"/>
    </row>
    <row r="39" spans="1:6" x14ac:dyDescent="0.25">
      <c r="A39" s="3" t="s">
        <v>136</v>
      </c>
      <c r="B39" s="5" t="s">
        <v>15</v>
      </c>
      <c r="C39" s="2" t="s">
        <v>123</v>
      </c>
      <c r="D39" s="14"/>
      <c r="E39" s="14"/>
      <c r="F39" s="14"/>
    </row>
    <row r="40" spans="1:6" x14ac:dyDescent="0.25">
      <c r="A40" s="3" t="s">
        <v>137</v>
      </c>
      <c r="B40" s="5" t="s">
        <v>17</v>
      </c>
      <c r="C40" s="2" t="s">
        <v>123</v>
      </c>
      <c r="D40" s="14"/>
      <c r="E40" s="14"/>
      <c r="F40" s="14"/>
    </row>
    <row r="41" spans="1:6" ht="39" x14ac:dyDescent="0.25">
      <c r="A41" s="3" t="s">
        <v>138</v>
      </c>
      <c r="B41" s="5" t="s">
        <v>18</v>
      </c>
      <c r="C41" s="2" t="s">
        <v>123</v>
      </c>
      <c r="D41" s="14"/>
      <c r="E41" s="14"/>
      <c r="F41" s="14"/>
    </row>
    <row r="42" spans="1:6" ht="39" x14ac:dyDescent="0.25">
      <c r="A42" s="3" t="s">
        <v>139</v>
      </c>
      <c r="B42" s="5" t="s">
        <v>20</v>
      </c>
      <c r="C42" s="2" t="s">
        <v>140</v>
      </c>
      <c r="D42" s="14"/>
      <c r="E42" s="14"/>
      <c r="F42" s="14"/>
    </row>
    <row r="43" spans="1:6" ht="15.75" x14ac:dyDescent="0.25">
      <c r="A43" s="3" t="s">
        <v>135</v>
      </c>
      <c r="B43" s="5" t="s">
        <v>21</v>
      </c>
      <c r="C43" s="2" t="s">
        <v>140</v>
      </c>
      <c r="D43" s="14"/>
      <c r="E43" s="14"/>
      <c r="F43" s="14"/>
    </row>
    <row r="44" spans="1:6" ht="15.75" x14ac:dyDescent="0.25">
      <c r="A44" s="3" t="s">
        <v>136</v>
      </c>
      <c r="B44" s="5" t="s">
        <v>23</v>
      </c>
      <c r="C44" s="2" t="s">
        <v>140</v>
      </c>
      <c r="D44" s="14"/>
      <c r="E44" s="14"/>
      <c r="F44" s="14"/>
    </row>
    <row r="45" spans="1:6" x14ac:dyDescent="0.25">
      <c r="A45" s="3" t="s">
        <v>141</v>
      </c>
      <c r="B45" s="5" t="s">
        <v>24</v>
      </c>
      <c r="C45" s="2" t="s">
        <v>123</v>
      </c>
      <c r="D45" s="14"/>
      <c r="E45" s="69"/>
      <c r="F45" s="14"/>
    </row>
    <row r="46" spans="1:6" ht="26.25" x14ac:dyDescent="0.25">
      <c r="A46" s="3" t="s">
        <v>142</v>
      </c>
      <c r="B46" s="5" t="s">
        <v>25</v>
      </c>
      <c r="C46" s="2" t="s">
        <v>143</v>
      </c>
      <c r="D46" s="14"/>
      <c r="E46" s="14"/>
      <c r="F46" s="14"/>
    </row>
    <row r="47" spans="1:6" ht="39" x14ac:dyDescent="0.25">
      <c r="A47" s="3" t="s">
        <v>144</v>
      </c>
      <c r="B47" s="5" t="s">
        <v>26</v>
      </c>
      <c r="C47" s="2" t="s">
        <v>143</v>
      </c>
      <c r="D47" s="14"/>
      <c r="E47" s="14"/>
      <c r="F47" s="14"/>
    </row>
    <row r="48" spans="1:6" x14ac:dyDescent="0.25">
      <c r="A48" s="3" t="s">
        <v>145</v>
      </c>
      <c r="B48" s="5" t="s">
        <v>27</v>
      </c>
      <c r="C48" s="2" t="s">
        <v>143</v>
      </c>
      <c r="D48" s="14"/>
      <c r="E48" s="14"/>
      <c r="F48" s="14"/>
    </row>
    <row r="49" spans="1:6" ht="15" customHeight="1" x14ac:dyDescent="0.25">
      <c r="A49" s="3" t="s">
        <v>146</v>
      </c>
      <c r="B49" s="5" t="s">
        <v>28</v>
      </c>
      <c r="C49" s="2" t="s">
        <v>143</v>
      </c>
      <c r="D49" s="14"/>
      <c r="E49" s="14"/>
      <c r="F49" s="14"/>
    </row>
    <row r="50" spans="1:6" ht="15" customHeight="1" x14ac:dyDescent="0.25">
      <c r="A50" s="3" t="s">
        <v>147</v>
      </c>
      <c r="B50" s="5" t="s">
        <v>30</v>
      </c>
      <c r="C50" s="2" t="s">
        <v>143</v>
      </c>
      <c r="D50" s="14"/>
      <c r="E50" s="14"/>
      <c r="F50" s="14"/>
    </row>
    <row r="51" spans="1:6" ht="26.25" x14ac:dyDescent="0.25">
      <c r="A51" s="3" t="s">
        <v>148</v>
      </c>
      <c r="B51" s="5" t="s">
        <v>31</v>
      </c>
      <c r="C51" s="2" t="s">
        <v>149</v>
      </c>
      <c r="D51" s="14"/>
      <c r="E51" s="67"/>
      <c r="F51" s="14"/>
    </row>
    <row r="52" spans="1:6" ht="39" x14ac:dyDescent="0.25">
      <c r="A52" s="3" t="s">
        <v>150</v>
      </c>
      <c r="B52" s="5" t="s">
        <v>32</v>
      </c>
      <c r="C52" s="2" t="s">
        <v>149</v>
      </c>
      <c r="D52" s="14"/>
      <c r="E52" s="14"/>
      <c r="F52" s="14"/>
    </row>
    <row r="53" spans="1:6" x14ac:dyDescent="0.25">
      <c r="A53" s="3" t="s">
        <v>145</v>
      </c>
      <c r="B53" s="5" t="s">
        <v>33</v>
      </c>
      <c r="C53" s="2" t="s">
        <v>149</v>
      </c>
      <c r="D53" s="14"/>
      <c r="E53" s="14"/>
      <c r="F53" s="14"/>
    </row>
    <row r="54" spans="1:6" x14ac:dyDescent="0.25">
      <c r="A54" s="3" t="s">
        <v>146</v>
      </c>
      <c r="B54" s="5" t="s">
        <v>34</v>
      </c>
      <c r="C54" s="2" t="s">
        <v>149</v>
      </c>
      <c r="D54" s="14"/>
      <c r="E54" s="14"/>
      <c r="F54" s="14"/>
    </row>
    <row r="55" spans="1:6" x14ac:dyDescent="0.25">
      <c r="A55" s="3" t="s">
        <v>147</v>
      </c>
      <c r="B55" s="5" t="s">
        <v>36</v>
      </c>
      <c r="C55" s="2" t="s">
        <v>149</v>
      </c>
      <c r="D55" s="14"/>
      <c r="E55" s="14"/>
      <c r="F55" s="14"/>
    </row>
    <row r="56" spans="1:6" ht="31.5" customHeight="1" x14ac:dyDescent="0.25">
      <c r="A56" s="314" t="s">
        <v>0</v>
      </c>
      <c r="B56" s="322" t="s">
        <v>1</v>
      </c>
      <c r="C56" s="322" t="s">
        <v>116</v>
      </c>
      <c r="D56" s="319" t="s">
        <v>117</v>
      </c>
      <c r="E56" s="320"/>
      <c r="F56" s="321"/>
    </row>
    <row r="57" spans="1:6" ht="51" x14ac:dyDescent="0.25">
      <c r="A57" s="315"/>
      <c r="B57" s="323"/>
      <c r="C57" s="323"/>
      <c r="D57" s="6" t="s">
        <v>118</v>
      </c>
      <c r="E57" s="6" t="s">
        <v>347</v>
      </c>
      <c r="F57" s="6" t="s">
        <v>120</v>
      </c>
    </row>
    <row r="58" spans="1:6" x14ac:dyDescent="0.25">
      <c r="A58" s="8">
        <v>1</v>
      </c>
      <c r="B58" s="8">
        <v>2</v>
      </c>
      <c r="C58" s="8">
        <v>3</v>
      </c>
      <c r="D58" s="8">
        <v>4</v>
      </c>
      <c r="E58" s="8">
        <v>5</v>
      </c>
      <c r="F58" s="8">
        <v>6</v>
      </c>
    </row>
    <row r="59" spans="1:6" ht="39" x14ac:dyDescent="0.25">
      <c r="A59" s="3" t="s">
        <v>151</v>
      </c>
      <c r="B59" s="5" t="s">
        <v>38</v>
      </c>
      <c r="C59" s="2" t="s">
        <v>149</v>
      </c>
      <c r="D59" s="14"/>
      <c r="E59" s="14"/>
      <c r="F59" s="14"/>
    </row>
    <row r="60" spans="1:6" ht="39" x14ac:dyDescent="0.25">
      <c r="A60" s="3" t="s">
        <v>152</v>
      </c>
      <c r="B60" s="5" t="s">
        <v>40</v>
      </c>
      <c r="C60" s="2" t="s">
        <v>153</v>
      </c>
      <c r="D60" s="14"/>
      <c r="E60" s="14"/>
      <c r="F60" s="14"/>
    </row>
    <row r="61" spans="1:6" ht="15.75" x14ac:dyDescent="0.25">
      <c r="A61" s="3" t="s">
        <v>145</v>
      </c>
      <c r="B61" s="5" t="s">
        <v>42</v>
      </c>
      <c r="C61" s="2" t="s">
        <v>153</v>
      </c>
      <c r="D61" s="14"/>
      <c r="E61" s="14"/>
      <c r="F61" s="14"/>
    </row>
    <row r="62" spans="1:6" ht="16.5" customHeight="1" x14ac:dyDescent="0.25">
      <c r="A62" s="3" t="s">
        <v>146</v>
      </c>
      <c r="B62" s="5" t="s">
        <v>57</v>
      </c>
      <c r="C62" s="2" t="s">
        <v>153</v>
      </c>
      <c r="D62" s="14"/>
      <c r="E62" s="14"/>
      <c r="F62" s="14"/>
    </row>
    <row r="63" spans="1:6" ht="15.75" x14ac:dyDescent="0.25">
      <c r="A63" s="3" t="s">
        <v>147</v>
      </c>
      <c r="B63" s="5" t="s">
        <v>59</v>
      </c>
      <c r="C63" s="2" t="s">
        <v>153</v>
      </c>
      <c r="D63" s="14"/>
      <c r="E63" s="14"/>
      <c r="F63" s="14"/>
    </row>
    <row r="64" spans="1:6" ht="26.25" x14ac:dyDescent="0.25">
      <c r="A64" s="3" t="s">
        <v>154</v>
      </c>
      <c r="B64" s="5" t="s">
        <v>61</v>
      </c>
      <c r="C64" s="2" t="s">
        <v>143</v>
      </c>
      <c r="D64" s="14"/>
      <c r="E64" s="14"/>
      <c r="F64" s="14"/>
    </row>
    <row r="65" spans="1:6" ht="26.25" x14ac:dyDescent="0.25">
      <c r="A65" s="3" t="s">
        <v>155</v>
      </c>
      <c r="B65" s="5" t="s">
        <v>63</v>
      </c>
      <c r="C65" s="2" t="s">
        <v>143</v>
      </c>
      <c r="D65" s="14"/>
      <c r="E65" s="14"/>
      <c r="F65" s="14"/>
    </row>
    <row r="66" spans="1:6" ht="26.25" x14ac:dyDescent="0.25">
      <c r="A66" s="3" t="s">
        <v>156</v>
      </c>
      <c r="B66" s="5" t="s">
        <v>64</v>
      </c>
      <c r="C66" s="2" t="s">
        <v>153</v>
      </c>
      <c r="D66" s="14"/>
      <c r="E66" s="14"/>
      <c r="F66" s="14"/>
    </row>
    <row r="67" spans="1:6" ht="39" x14ac:dyDescent="0.25">
      <c r="A67" s="3" t="s">
        <v>157</v>
      </c>
      <c r="B67" s="5" t="s">
        <v>65</v>
      </c>
      <c r="C67" s="2" t="s">
        <v>143</v>
      </c>
      <c r="D67" s="14"/>
      <c r="E67" s="14"/>
      <c r="F67" s="14"/>
    </row>
    <row r="68" spans="1:6" x14ac:dyDescent="0.25">
      <c r="A68" s="3" t="s">
        <v>158</v>
      </c>
      <c r="B68" s="5" t="s">
        <v>66</v>
      </c>
      <c r="C68" s="2" t="s">
        <v>143</v>
      </c>
      <c r="D68" s="14"/>
      <c r="E68" s="14"/>
      <c r="F68" s="14"/>
    </row>
    <row r="69" spans="1:6" x14ac:dyDescent="0.25">
      <c r="A69" s="3" t="s">
        <v>159</v>
      </c>
      <c r="B69" s="5" t="s">
        <v>67</v>
      </c>
      <c r="C69" s="2" t="s">
        <v>143</v>
      </c>
      <c r="D69" s="14"/>
      <c r="E69" s="14"/>
      <c r="F69" s="14"/>
    </row>
    <row r="70" spans="1:6" ht="39" x14ac:dyDescent="0.25">
      <c r="A70" s="3" t="s">
        <v>160</v>
      </c>
      <c r="B70" s="5" t="s">
        <v>68</v>
      </c>
      <c r="C70" s="2" t="s">
        <v>149</v>
      </c>
      <c r="D70" s="14"/>
      <c r="E70" s="14"/>
      <c r="F70" s="14"/>
    </row>
    <row r="71" spans="1:6" x14ac:dyDescent="0.25">
      <c r="A71" s="3" t="s">
        <v>158</v>
      </c>
      <c r="B71" s="5" t="s">
        <v>69</v>
      </c>
      <c r="C71" s="2" t="s">
        <v>149</v>
      </c>
      <c r="D71" s="14"/>
      <c r="E71" s="14"/>
      <c r="F71" s="14"/>
    </row>
    <row r="72" spans="1:6" x14ac:dyDescent="0.25">
      <c r="A72" s="3" t="s">
        <v>159</v>
      </c>
      <c r="B72" s="5" t="s">
        <v>71</v>
      </c>
      <c r="C72" s="2" t="s">
        <v>149</v>
      </c>
      <c r="D72" s="14"/>
      <c r="E72" s="14"/>
      <c r="F72" s="14"/>
    </row>
    <row r="73" spans="1:6" ht="39" x14ac:dyDescent="0.25">
      <c r="A73" s="3" t="s">
        <v>161</v>
      </c>
      <c r="B73" s="5" t="s">
        <v>72</v>
      </c>
      <c r="C73" s="2" t="s">
        <v>153</v>
      </c>
      <c r="D73" s="14"/>
      <c r="E73" s="14"/>
      <c r="F73" s="14"/>
    </row>
    <row r="74" spans="1:6" ht="15.75" x14ac:dyDescent="0.25">
      <c r="A74" s="3" t="s">
        <v>158</v>
      </c>
      <c r="B74" s="5" t="s">
        <v>74</v>
      </c>
      <c r="C74" s="2" t="s">
        <v>153</v>
      </c>
      <c r="D74" s="14"/>
      <c r="E74" s="14"/>
      <c r="F74" s="14"/>
    </row>
    <row r="75" spans="1:6" ht="15.75" x14ac:dyDescent="0.25">
      <c r="A75" s="3" t="s">
        <v>159</v>
      </c>
      <c r="B75" s="5" t="s">
        <v>76</v>
      </c>
      <c r="C75" s="2" t="s">
        <v>153</v>
      </c>
      <c r="D75" s="14"/>
      <c r="E75" s="14"/>
      <c r="F75" s="14"/>
    </row>
    <row r="76" spans="1:6" ht="26.25" x14ac:dyDescent="0.25">
      <c r="A76" s="3" t="s">
        <v>162</v>
      </c>
      <c r="B76" s="5" t="s">
        <v>78</v>
      </c>
      <c r="C76" s="2" t="s">
        <v>143</v>
      </c>
      <c r="D76" s="14"/>
      <c r="E76" s="14"/>
      <c r="F76" s="14"/>
    </row>
    <row r="77" spans="1:6" ht="39" x14ac:dyDescent="0.25">
      <c r="A77" s="3" t="s">
        <v>163</v>
      </c>
      <c r="B77" s="5" t="s">
        <v>80</v>
      </c>
      <c r="C77" s="2" t="s">
        <v>143</v>
      </c>
      <c r="D77" s="14"/>
      <c r="E77" s="14"/>
      <c r="F77" s="14"/>
    </row>
    <row r="78" spans="1:6" ht="38.25" customHeight="1" x14ac:dyDescent="0.25">
      <c r="A78" s="314" t="s">
        <v>0</v>
      </c>
      <c r="B78" s="314" t="s">
        <v>1</v>
      </c>
      <c r="C78" s="314" t="s">
        <v>350</v>
      </c>
      <c r="D78" s="319" t="s">
        <v>117</v>
      </c>
      <c r="E78" s="320"/>
      <c r="F78" s="321"/>
    </row>
    <row r="79" spans="1:6" ht="51" x14ac:dyDescent="0.25">
      <c r="A79" s="315"/>
      <c r="B79" s="315"/>
      <c r="C79" s="315"/>
      <c r="D79" s="6" t="s">
        <v>118</v>
      </c>
      <c r="E79" s="6" t="s">
        <v>347</v>
      </c>
      <c r="F79" s="6" t="s">
        <v>120</v>
      </c>
    </row>
    <row r="80" spans="1:6" x14ac:dyDescent="0.25">
      <c r="A80" s="8">
        <v>1</v>
      </c>
      <c r="B80" s="8">
        <v>2</v>
      </c>
      <c r="C80" s="8">
        <v>3</v>
      </c>
      <c r="D80" s="8">
        <v>4</v>
      </c>
      <c r="E80" s="8">
        <v>5</v>
      </c>
      <c r="F80" s="8">
        <v>6</v>
      </c>
    </row>
    <row r="81" spans="1:6" ht="26.25" x14ac:dyDescent="0.25">
      <c r="A81" s="3" t="s">
        <v>164</v>
      </c>
      <c r="B81" s="5" t="s">
        <v>82</v>
      </c>
      <c r="C81" s="2" t="s">
        <v>149</v>
      </c>
      <c r="D81" s="14"/>
      <c r="E81" s="14"/>
      <c r="F81" s="14"/>
    </row>
    <row r="82" spans="1:6" ht="39" x14ac:dyDescent="0.25">
      <c r="A82" s="3" t="s">
        <v>165</v>
      </c>
      <c r="B82" s="5" t="s">
        <v>83</v>
      </c>
      <c r="C82" s="2" t="s">
        <v>149</v>
      </c>
      <c r="D82" s="14"/>
      <c r="E82" s="14"/>
      <c r="F82" s="14"/>
    </row>
    <row r="83" spans="1:6" ht="39" x14ac:dyDescent="0.25">
      <c r="A83" s="3" t="s">
        <v>166</v>
      </c>
      <c r="B83" s="5" t="s">
        <v>167</v>
      </c>
      <c r="C83" s="2" t="s">
        <v>149</v>
      </c>
      <c r="D83" s="14"/>
      <c r="E83" s="14"/>
      <c r="F83" s="14"/>
    </row>
    <row r="84" spans="1:6" x14ac:dyDescent="0.25">
      <c r="A84" s="3" t="s">
        <v>168</v>
      </c>
      <c r="B84" s="5" t="s">
        <v>169</v>
      </c>
      <c r="C84" s="2" t="s">
        <v>149</v>
      </c>
      <c r="D84" s="14"/>
      <c r="E84" s="14"/>
      <c r="F84" s="14"/>
    </row>
    <row r="85" spans="1:6" x14ac:dyDescent="0.25">
      <c r="A85" s="3" t="s">
        <v>170</v>
      </c>
      <c r="B85" s="5" t="s">
        <v>171</v>
      </c>
      <c r="C85" s="2" t="s">
        <v>149</v>
      </c>
      <c r="D85" s="14"/>
      <c r="E85" s="14"/>
      <c r="F85" s="14"/>
    </row>
    <row r="86" spans="1:6" ht="26.25" x14ac:dyDescent="0.25">
      <c r="A86" s="3" t="s">
        <v>172</v>
      </c>
      <c r="B86" s="5" t="s">
        <v>173</v>
      </c>
      <c r="C86" s="2" t="s">
        <v>149</v>
      </c>
      <c r="D86" s="14"/>
      <c r="E86" s="14"/>
      <c r="F86" s="14"/>
    </row>
    <row r="87" spans="1:6" ht="26.25" x14ac:dyDescent="0.25">
      <c r="A87" s="3" t="s">
        <v>174</v>
      </c>
      <c r="B87" s="5" t="s">
        <v>175</v>
      </c>
      <c r="C87" s="2" t="s">
        <v>149</v>
      </c>
      <c r="D87" s="14"/>
      <c r="E87" s="14"/>
      <c r="F87" s="14"/>
    </row>
    <row r="88" spans="1:6" ht="26.25" x14ac:dyDescent="0.25">
      <c r="A88" s="3" t="s">
        <v>176</v>
      </c>
      <c r="B88" s="5" t="s">
        <v>177</v>
      </c>
      <c r="C88" s="2" t="s">
        <v>153</v>
      </c>
      <c r="D88" s="14"/>
      <c r="E88" s="14"/>
      <c r="F88" s="14"/>
    </row>
    <row r="89" spans="1:6" ht="39" x14ac:dyDescent="0.25">
      <c r="A89" s="3" t="s">
        <v>178</v>
      </c>
      <c r="B89" s="5" t="s">
        <v>179</v>
      </c>
      <c r="C89" s="2" t="s">
        <v>149</v>
      </c>
      <c r="D89" s="14"/>
      <c r="E89" s="14"/>
      <c r="F89" s="14"/>
    </row>
    <row r="90" spans="1:6" ht="39" x14ac:dyDescent="0.25">
      <c r="A90" s="3" t="s">
        <v>180</v>
      </c>
      <c r="B90" s="5" t="s">
        <v>181</v>
      </c>
      <c r="C90" s="2" t="s">
        <v>149</v>
      </c>
      <c r="D90" s="14"/>
      <c r="E90" s="14"/>
      <c r="F90" s="14"/>
    </row>
    <row r="91" spans="1:6" ht="39" x14ac:dyDescent="0.25">
      <c r="A91" s="3" t="s">
        <v>182</v>
      </c>
      <c r="B91" s="5" t="s">
        <v>183</v>
      </c>
      <c r="C91" s="2" t="s">
        <v>143</v>
      </c>
      <c r="D91" s="14"/>
      <c r="E91" s="14"/>
      <c r="F91" s="14"/>
    </row>
    <row r="92" spans="1:6" ht="26.25" x14ac:dyDescent="0.25">
      <c r="A92" s="3" t="s">
        <v>184</v>
      </c>
      <c r="B92" s="5" t="s">
        <v>185</v>
      </c>
      <c r="C92" s="2" t="s">
        <v>143</v>
      </c>
      <c r="D92" s="14"/>
      <c r="E92" s="14"/>
      <c r="F92" s="14"/>
    </row>
    <row r="93" spans="1:6" ht="39" x14ac:dyDescent="0.25">
      <c r="A93" s="3" t="s">
        <v>186</v>
      </c>
      <c r="B93" s="5" t="s">
        <v>187</v>
      </c>
      <c r="C93" s="2" t="s">
        <v>143</v>
      </c>
      <c r="D93" s="14"/>
      <c r="E93" s="14"/>
      <c r="F93" s="14"/>
    </row>
    <row r="94" spans="1:6" x14ac:dyDescent="0.25">
      <c r="A94" s="3" t="s">
        <v>188</v>
      </c>
      <c r="B94" s="5" t="s">
        <v>189</v>
      </c>
      <c r="C94" s="2" t="s">
        <v>143</v>
      </c>
      <c r="D94" s="14"/>
      <c r="E94" s="14"/>
      <c r="F94" s="14"/>
    </row>
    <row r="95" spans="1:6" x14ac:dyDescent="0.25">
      <c r="A95" s="4" t="s">
        <v>190</v>
      </c>
      <c r="B95" s="5" t="s">
        <v>191</v>
      </c>
      <c r="C95" s="2" t="s">
        <v>149</v>
      </c>
      <c r="D95" s="14"/>
      <c r="E95" s="14"/>
      <c r="F95" s="14"/>
    </row>
    <row r="96" spans="1:6" ht="26.25" x14ac:dyDescent="0.25">
      <c r="A96" s="3" t="s">
        <v>192</v>
      </c>
      <c r="B96" s="5" t="s">
        <v>193</v>
      </c>
      <c r="C96" s="2" t="s">
        <v>149</v>
      </c>
      <c r="D96" s="14"/>
      <c r="E96" s="14"/>
      <c r="F96" s="14"/>
    </row>
    <row r="97" spans="1:6" ht="26.25" x14ac:dyDescent="0.25">
      <c r="A97" s="3" t="s">
        <v>194</v>
      </c>
      <c r="B97" s="5" t="s">
        <v>195</v>
      </c>
      <c r="C97" s="2" t="s">
        <v>196</v>
      </c>
      <c r="D97" s="14"/>
      <c r="E97" s="67"/>
      <c r="F97" s="14"/>
    </row>
    <row r="98" spans="1:6" ht="39" x14ac:dyDescent="0.25">
      <c r="A98" s="3" t="s">
        <v>197</v>
      </c>
      <c r="B98" s="5" t="s">
        <v>198</v>
      </c>
      <c r="C98" s="2" t="s">
        <v>153</v>
      </c>
      <c r="D98" s="14"/>
      <c r="E98" s="14"/>
      <c r="F98" s="14"/>
    </row>
    <row r="99" spans="1:6" ht="51.75" x14ac:dyDescent="0.25">
      <c r="A99" s="3" t="s">
        <v>199</v>
      </c>
      <c r="B99" s="5" t="s">
        <v>200</v>
      </c>
      <c r="C99" s="2" t="s">
        <v>149</v>
      </c>
      <c r="D99" s="14"/>
      <c r="E99" s="14"/>
      <c r="F99" s="14"/>
    </row>
    <row r="100" spans="1:6" ht="51.75" x14ac:dyDescent="0.25">
      <c r="A100" s="3" t="s">
        <v>201</v>
      </c>
      <c r="B100" s="5" t="s">
        <v>202</v>
      </c>
      <c r="C100" s="2" t="s">
        <v>149</v>
      </c>
      <c r="D100" s="14"/>
      <c r="E100" s="14"/>
      <c r="F100" s="14"/>
    </row>
    <row r="101" spans="1:6" ht="15" customHeight="1" x14ac:dyDescent="0.25">
      <c r="A101" s="314" t="s">
        <v>0</v>
      </c>
      <c r="B101" s="314" t="s">
        <v>1</v>
      </c>
      <c r="C101" s="314" t="s">
        <v>116</v>
      </c>
      <c r="D101" s="319" t="s">
        <v>117</v>
      </c>
      <c r="E101" s="320"/>
      <c r="F101" s="321"/>
    </row>
    <row r="102" spans="1:6" ht="51" x14ac:dyDescent="0.25">
      <c r="A102" s="315"/>
      <c r="B102" s="315"/>
      <c r="C102" s="315"/>
      <c r="D102" s="6" t="s">
        <v>118</v>
      </c>
      <c r="E102" s="6" t="s">
        <v>347</v>
      </c>
      <c r="F102" s="6" t="s">
        <v>120</v>
      </c>
    </row>
    <row r="103" spans="1:6" x14ac:dyDescent="0.25">
      <c r="A103" s="8">
        <v>1</v>
      </c>
      <c r="B103" s="8">
        <v>2</v>
      </c>
      <c r="C103" s="8">
        <v>3</v>
      </c>
      <c r="D103" s="8">
        <v>4</v>
      </c>
      <c r="E103" s="8">
        <v>5</v>
      </c>
      <c r="F103" s="8">
        <v>6</v>
      </c>
    </row>
    <row r="104" spans="1:6" ht="39" x14ac:dyDescent="0.25">
      <c r="A104" s="3" t="s">
        <v>203</v>
      </c>
      <c r="B104" s="5" t="s">
        <v>204</v>
      </c>
      <c r="C104" s="2" t="s">
        <v>149</v>
      </c>
      <c r="D104" s="14"/>
      <c r="E104" s="14"/>
      <c r="F104" s="14"/>
    </row>
    <row r="105" spans="1:6" x14ac:dyDescent="0.25">
      <c r="A105" s="3" t="s">
        <v>205</v>
      </c>
      <c r="B105" s="5" t="s">
        <v>206</v>
      </c>
      <c r="C105" s="2" t="s">
        <v>149</v>
      </c>
      <c r="D105" s="14"/>
      <c r="E105" s="14"/>
      <c r="F105" s="14"/>
    </row>
    <row r="106" spans="1:6" ht="39" x14ac:dyDescent="0.25">
      <c r="A106" s="3" t="s">
        <v>207</v>
      </c>
      <c r="B106" s="5" t="s">
        <v>208</v>
      </c>
      <c r="C106" s="2" t="s">
        <v>149</v>
      </c>
      <c r="D106" s="14"/>
      <c r="E106" s="14"/>
      <c r="F106" s="14"/>
    </row>
    <row r="107" spans="1:6" ht="39" x14ac:dyDescent="0.25">
      <c r="A107" s="3" t="s">
        <v>209</v>
      </c>
      <c r="B107" s="5" t="s">
        <v>210</v>
      </c>
      <c r="C107" s="2" t="s">
        <v>143</v>
      </c>
      <c r="D107" s="14"/>
      <c r="E107" s="14"/>
      <c r="F107" s="14"/>
    </row>
    <row r="108" spans="1:6" ht="39" x14ac:dyDescent="0.25">
      <c r="A108" s="3" t="s">
        <v>211</v>
      </c>
      <c r="B108" s="5" t="s">
        <v>212</v>
      </c>
      <c r="C108" s="2" t="s">
        <v>143</v>
      </c>
      <c r="D108" s="14"/>
      <c r="E108" s="14"/>
      <c r="F108" s="14"/>
    </row>
    <row r="109" spans="1:6" ht="39" x14ac:dyDescent="0.25">
      <c r="A109" s="3" t="s">
        <v>213</v>
      </c>
      <c r="B109" s="5" t="s">
        <v>214</v>
      </c>
      <c r="C109" s="2" t="s">
        <v>143</v>
      </c>
      <c r="D109" s="14"/>
      <c r="E109" s="14"/>
      <c r="F109" s="14"/>
    </row>
    <row r="110" spans="1:6" ht="26.25" x14ac:dyDescent="0.25">
      <c r="A110" s="3" t="s">
        <v>215</v>
      </c>
      <c r="B110" s="5" t="s">
        <v>216</v>
      </c>
      <c r="C110" s="2" t="s">
        <v>143</v>
      </c>
      <c r="D110" s="14"/>
      <c r="E110" s="14"/>
      <c r="F110" s="14"/>
    </row>
    <row r="111" spans="1:6" ht="26.25" x14ac:dyDescent="0.25">
      <c r="A111" s="3" t="s">
        <v>217</v>
      </c>
      <c r="B111" s="5" t="s">
        <v>218</v>
      </c>
      <c r="C111" s="2" t="s">
        <v>123</v>
      </c>
      <c r="D111" s="14"/>
      <c r="E111" s="14"/>
      <c r="F111" s="14"/>
    </row>
    <row r="112" spans="1:6" ht="26.25" x14ac:dyDescent="0.25">
      <c r="A112" s="3" t="s">
        <v>219</v>
      </c>
      <c r="B112" s="5" t="s">
        <v>220</v>
      </c>
      <c r="C112" s="2" t="s">
        <v>149</v>
      </c>
      <c r="D112" s="14"/>
      <c r="E112" s="14"/>
      <c r="F112" s="14"/>
    </row>
    <row r="113" spans="1:6" ht="26.25" x14ac:dyDescent="0.25">
      <c r="A113" s="3" t="s">
        <v>221</v>
      </c>
      <c r="B113" s="5" t="s">
        <v>222</v>
      </c>
      <c r="C113" s="2" t="s">
        <v>143</v>
      </c>
      <c r="D113" s="14"/>
      <c r="E113" s="14"/>
      <c r="F113" s="14"/>
    </row>
    <row r="114" spans="1:6" x14ac:dyDescent="0.25">
      <c r="A114" s="3" t="s">
        <v>223</v>
      </c>
      <c r="B114" s="5" t="s">
        <v>224</v>
      </c>
      <c r="C114" s="2" t="s">
        <v>143</v>
      </c>
      <c r="D114" s="14"/>
      <c r="E114" s="14"/>
      <c r="F114" s="14"/>
    </row>
    <row r="115" spans="1:6" ht="15" customHeight="1" x14ac:dyDescent="0.25">
      <c r="A115" s="3" t="s">
        <v>225</v>
      </c>
      <c r="B115" s="5" t="s">
        <v>226</v>
      </c>
      <c r="C115" s="2" t="s">
        <v>143</v>
      </c>
      <c r="D115" s="14"/>
      <c r="E115" s="14"/>
      <c r="F115" s="14"/>
    </row>
    <row r="116" spans="1:6" ht="26.25" x14ac:dyDescent="0.25">
      <c r="A116" s="3" t="s">
        <v>227</v>
      </c>
      <c r="B116" s="5" t="s">
        <v>228</v>
      </c>
      <c r="C116" s="2" t="s">
        <v>123</v>
      </c>
      <c r="D116" s="14"/>
      <c r="E116" s="14"/>
      <c r="F116" s="14"/>
    </row>
    <row r="117" spans="1:6" ht="39" x14ac:dyDescent="0.25">
      <c r="A117" s="3" t="s">
        <v>229</v>
      </c>
      <c r="B117" s="5" t="s">
        <v>230</v>
      </c>
      <c r="C117" s="2" t="s">
        <v>123</v>
      </c>
      <c r="D117" s="14"/>
      <c r="E117" s="14"/>
      <c r="F117" s="14"/>
    </row>
    <row r="118" spans="1:6" x14ac:dyDescent="0.25">
      <c r="A118" s="3" t="s">
        <v>231</v>
      </c>
      <c r="B118" s="5" t="s">
        <v>232</v>
      </c>
      <c r="C118" s="2" t="s">
        <v>123</v>
      </c>
      <c r="D118" s="14"/>
      <c r="E118" s="14"/>
      <c r="F118" s="14"/>
    </row>
    <row r="119" spans="1:6" ht="15" customHeight="1" x14ac:dyDescent="0.25">
      <c r="A119" s="3" t="s">
        <v>233</v>
      </c>
      <c r="B119" s="5" t="s">
        <v>234</v>
      </c>
      <c r="C119" s="2" t="s">
        <v>123</v>
      </c>
      <c r="D119" s="14"/>
      <c r="E119" s="14"/>
      <c r="F119" s="14"/>
    </row>
    <row r="120" spans="1:6" ht="51.75" x14ac:dyDescent="0.25">
      <c r="A120" s="3" t="s">
        <v>235</v>
      </c>
      <c r="B120" s="5" t="s">
        <v>236</v>
      </c>
      <c r="C120" s="2" t="s">
        <v>140</v>
      </c>
      <c r="D120" s="14"/>
      <c r="E120" s="14"/>
      <c r="F120" s="14"/>
    </row>
    <row r="121" spans="1:6" ht="16.5" customHeight="1" x14ac:dyDescent="0.25">
      <c r="A121" s="3" t="s">
        <v>231</v>
      </c>
      <c r="B121" s="5" t="s">
        <v>237</v>
      </c>
      <c r="C121" s="2" t="s">
        <v>140</v>
      </c>
      <c r="D121" s="14"/>
      <c r="E121" s="14"/>
      <c r="F121" s="14"/>
    </row>
    <row r="122" spans="1:6" ht="16.5" customHeight="1" x14ac:dyDescent="0.25">
      <c r="A122" s="3" t="s">
        <v>233</v>
      </c>
      <c r="B122" s="5" t="s">
        <v>238</v>
      </c>
      <c r="C122" s="2" t="s">
        <v>140</v>
      </c>
      <c r="D122" s="14"/>
      <c r="E122" s="14"/>
      <c r="F122" s="14"/>
    </row>
    <row r="123" spans="1:6" ht="39" x14ac:dyDescent="0.25">
      <c r="A123" s="3" t="s">
        <v>239</v>
      </c>
      <c r="B123" s="5" t="s">
        <v>240</v>
      </c>
      <c r="C123" s="2" t="s">
        <v>140</v>
      </c>
      <c r="D123" s="14"/>
      <c r="E123" s="14"/>
      <c r="F123" s="14"/>
    </row>
    <row r="124" spans="1:6" ht="16.5" customHeight="1" x14ac:dyDescent="0.25">
      <c r="A124" s="3" t="s">
        <v>231</v>
      </c>
      <c r="B124" s="5" t="s">
        <v>241</v>
      </c>
      <c r="C124" s="2" t="s">
        <v>140</v>
      </c>
      <c r="D124" s="14"/>
      <c r="E124" s="14"/>
      <c r="F124" s="14"/>
    </row>
    <row r="125" spans="1:6" ht="16.5" customHeight="1" x14ac:dyDescent="0.25">
      <c r="A125" s="3" t="s">
        <v>233</v>
      </c>
      <c r="B125" s="5" t="s">
        <v>242</v>
      </c>
      <c r="C125" s="2" t="s">
        <v>140</v>
      </c>
      <c r="D125" s="14"/>
      <c r="E125" s="14"/>
      <c r="F125" s="14"/>
    </row>
    <row r="126" spans="1:6" ht="15" customHeight="1" x14ac:dyDescent="0.25">
      <c r="A126" s="314" t="s">
        <v>0</v>
      </c>
      <c r="B126" s="322" t="s">
        <v>1</v>
      </c>
      <c r="C126" s="322" t="s">
        <v>116</v>
      </c>
      <c r="D126" s="319" t="s">
        <v>117</v>
      </c>
      <c r="E126" s="320"/>
      <c r="F126" s="321"/>
    </row>
    <row r="127" spans="1:6" ht="51" x14ac:dyDescent="0.25">
      <c r="A127" s="315"/>
      <c r="B127" s="323"/>
      <c r="C127" s="323"/>
      <c r="D127" s="6" t="s">
        <v>118</v>
      </c>
      <c r="E127" s="6" t="s">
        <v>347</v>
      </c>
      <c r="F127" s="6" t="s">
        <v>120</v>
      </c>
    </row>
    <row r="128" spans="1:6" x14ac:dyDescent="0.25">
      <c r="A128" s="7">
        <v>1</v>
      </c>
      <c r="B128" s="7">
        <v>2</v>
      </c>
      <c r="C128" s="7">
        <v>3</v>
      </c>
      <c r="D128" s="7">
        <v>4</v>
      </c>
      <c r="E128" s="7">
        <v>5</v>
      </c>
      <c r="F128" s="7">
        <v>6</v>
      </c>
    </row>
    <row r="129" spans="1:6" ht="26.25" x14ac:dyDescent="0.25">
      <c r="A129" s="3" t="s">
        <v>243</v>
      </c>
      <c r="B129" s="5" t="s">
        <v>244</v>
      </c>
      <c r="C129" s="2" t="s">
        <v>143</v>
      </c>
      <c r="D129" s="14"/>
      <c r="E129" s="14"/>
      <c r="F129" s="14"/>
    </row>
    <row r="130" spans="1:6" ht="39" x14ac:dyDescent="0.25">
      <c r="A130" s="3" t="s">
        <v>245</v>
      </c>
      <c r="B130" s="5" t="s">
        <v>246</v>
      </c>
      <c r="C130" s="2" t="s">
        <v>143</v>
      </c>
      <c r="D130" s="14"/>
      <c r="E130" s="14"/>
      <c r="F130" s="14"/>
    </row>
    <row r="131" spans="1:6" x14ac:dyDescent="0.25">
      <c r="A131" s="3" t="s">
        <v>231</v>
      </c>
      <c r="B131" s="5" t="s">
        <v>247</v>
      </c>
      <c r="C131" s="2" t="s">
        <v>143</v>
      </c>
      <c r="D131" s="14"/>
      <c r="E131" s="14"/>
      <c r="F131" s="14"/>
    </row>
    <row r="132" spans="1:6" ht="15" customHeight="1" x14ac:dyDescent="0.25">
      <c r="A132" s="3" t="s">
        <v>233</v>
      </c>
      <c r="B132" s="5" t="s">
        <v>248</v>
      </c>
      <c r="C132" s="2" t="s">
        <v>143</v>
      </c>
      <c r="D132" s="14"/>
      <c r="E132" s="14"/>
      <c r="F132" s="14"/>
    </row>
    <row r="133" spans="1:6" ht="26.25" x14ac:dyDescent="0.25">
      <c r="A133" s="3" t="s">
        <v>249</v>
      </c>
      <c r="B133" s="5" t="s">
        <v>250</v>
      </c>
      <c r="C133" s="2" t="s">
        <v>149</v>
      </c>
      <c r="D133" s="14"/>
      <c r="E133" s="14"/>
      <c r="F133" s="14"/>
    </row>
    <row r="134" spans="1:6" ht="39" x14ac:dyDescent="0.25">
      <c r="A134" s="3" t="s">
        <v>251</v>
      </c>
      <c r="B134" s="5" t="s">
        <v>252</v>
      </c>
      <c r="C134" s="2" t="s">
        <v>149</v>
      </c>
      <c r="D134" s="14"/>
      <c r="E134" s="14"/>
      <c r="F134" s="14"/>
    </row>
    <row r="135" spans="1:6" ht="15" customHeight="1" x14ac:dyDescent="0.25">
      <c r="A135" s="3" t="s">
        <v>231</v>
      </c>
      <c r="B135" s="5" t="s">
        <v>253</v>
      </c>
      <c r="C135" s="2" t="s">
        <v>149</v>
      </c>
      <c r="D135" s="14"/>
      <c r="E135" s="14"/>
      <c r="F135" s="14"/>
    </row>
    <row r="136" spans="1:6" x14ac:dyDescent="0.25">
      <c r="A136" s="3" t="s">
        <v>233</v>
      </c>
      <c r="B136" s="5" t="s">
        <v>254</v>
      </c>
      <c r="C136" s="2" t="s">
        <v>149</v>
      </c>
      <c r="D136" s="14"/>
      <c r="E136" s="14"/>
      <c r="F136" s="14"/>
    </row>
    <row r="137" spans="1:6" ht="39" x14ac:dyDescent="0.25">
      <c r="A137" s="3" t="s">
        <v>255</v>
      </c>
      <c r="B137" s="5" t="s">
        <v>256</v>
      </c>
      <c r="C137" s="2" t="s">
        <v>149</v>
      </c>
      <c r="D137" s="14"/>
      <c r="E137" s="14"/>
      <c r="F137" s="14"/>
    </row>
    <row r="138" spans="1:6" ht="15" customHeight="1" x14ac:dyDescent="0.25">
      <c r="A138" s="3" t="s">
        <v>231</v>
      </c>
      <c r="B138" s="5" t="s">
        <v>257</v>
      </c>
      <c r="C138" s="2" t="s">
        <v>149</v>
      </c>
      <c r="D138" s="14"/>
      <c r="E138" s="14"/>
      <c r="F138" s="14"/>
    </row>
    <row r="139" spans="1:6" ht="15" customHeight="1" x14ac:dyDescent="0.25">
      <c r="A139" s="3" t="s">
        <v>233</v>
      </c>
      <c r="B139" s="5" t="s">
        <v>258</v>
      </c>
      <c r="C139" s="2" t="s">
        <v>149</v>
      </c>
      <c r="D139" s="14"/>
      <c r="E139" s="14"/>
      <c r="F139" s="14"/>
    </row>
    <row r="140" spans="1:6" ht="39" x14ac:dyDescent="0.25">
      <c r="A140" s="3" t="s">
        <v>259</v>
      </c>
      <c r="B140" s="5" t="s">
        <v>260</v>
      </c>
      <c r="C140" s="2" t="s">
        <v>140</v>
      </c>
      <c r="D140" s="14"/>
      <c r="E140" s="14"/>
      <c r="F140" s="14"/>
    </row>
    <row r="141" spans="1:6" ht="15.75" x14ac:dyDescent="0.25">
      <c r="A141" s="3" t="s">
        <v>231</v>
      </c>
      <c r="B141" s="5" t="s">
        <v>261</v>
      </c>
      <c r="C141" s="2" t="s">
        <v>140</v>
      </c>
      <c r="D141" s="14"/>
      <c r="E141" s="14"/>
      <c r="F141" s="14"/>
    </row>
    <row r="142" spans="1:6" ht="15.75" x14ac:dyDescent="0.25">
      <c r="A142" s="3" t="s">
        <v>233</v>
      </c>
      <c r="B142" s="5" t="s">
        <v>262</v>
      </c>
      <c r="C142" s="2" t="s">
        <v>140</v>
      </c>
      <c r="D142" s="14"/>
      <c r="E142" s="14"/>
      <c r="F142" s="14"/>
    </row>
    <row r="143" spans="1:6" ht="26.25" x14ac:dyDescent="0.25">
      <c r="A143" s="3" t="s">
        <v>263</v>
      </c>
      <c r="B143" s="5" t="s">
        <v>264</v>
      </c>
      <c r="C143" s="2" t="s">
        <v>143</v>
      </c>
      <c r="D143" s="14"/>
      <c r="E143" s="14"/>
      <c r="F143" s="14"/>
    </row>
    <row r="144" spans="1:6" ht="15" customHeight="1" x14ac:dyDescent="0.25">
      <c r="A144" s="3" t="s">
        <v>265</v>
      </c>
      <c r="B144" s="5" t="s">
        <v>266</v>
      </c>
      <c r="C144" s="2" t="s">
        <v>143</v>
      </c>
      <c r="D144" s="14"/>
      <c r="E144" s="14"/>
      <c r="F144" s="14"/>
    </row>
    <row r="145" spans="1:6" ht="15" customHeight="1" x14ac:dyDescent="0.25">
      <c r="A145" s="3" t="s">
        <v>231</v>
      </c>
      <c r="B145" s="5" t="s">
        <v>267</v>
      </c>
      <c r="C145" s="2" t="s">
        <v>143</v>
      </c>
      <c r="D145" s="14"/>
      <c r="E145" s="14"/>
      <c r="F145" s="14"/>
    </row>
    <row r="146" spans="1:6" x14ac:dyDescent="0.25">
      <c r="A146" s="3" t="s">
        <v>233</v>
      </c>
      <c r="B146" s="5" t="s">
        <v>268</v>
      </c>
      <c r="C146" s="2" t="s">
        <v>143</v>
      </c>
      <c r="D146" s="14"/>
      <c r="E146" s="14"/>
      <c r="F146" s="14"/>
    </row>
    <row r="147" spans="1:6" ht="39" x14ac:dyDescent="0.25">
      <c r="A147" s="3" t="s">
        <v>269</v>
      </c>
      <c r="B147" s="5" t="s">
        <v>270</v>
      </c>
      <c r="C147" s="2" t="s">
        <v>140</v>
      </c>
      <c r="D147" s="14"/>
      <c r="E147" s="14"/>
      <c r="F147" s="14"/>
    </row>
    <row r="148" spans="1:6" ht="16.5" customHeight="1" x14ac:dyDescent="0.25">
      <c r="A148" s="3" t="s">
        <v>231</v>
      </c>
      <c r="B148" s="5" t="s">
        <v>271</v>
      </c>
      <c r="C148" s="2" t="s">
        <v>140</v>
      </c>
      <c r="D148" s="14"/>
      <c r="E148" s="14"/>
      <c r="F148" s="14"/>
    </row>
    <row r="149" spans="1:6" ht="15.75" x14ac:dyDescent="0.25">
      <c r="A149" s="3" t="s">
        <v>233</v>
      </c>
      <c r="B149" s="5" t="s">
        <v>272</v>
      </c>
      <c r="C149" s="2" t="s">
        <v>140</v>
      </c>
      <c r="D149" s="14"/>
      <c r="E149" s="14"/>
      <c r="F149" s="14"/>
    </row>
    <row r="150" spans="1:6" ht="39" x14ac:dyDescent="0.25">
      <c r="A150" s="3" t="s">
        <v>273</v>
      </c>
      <c r="B150" s="5" t="s">
        <v>274</v>
      </c>
      <c r="C150" s="2" t="s">
        <v>143</v>
      </c>
      <c r="D150" s="14"/>
      <c r="E150" s="14"/>
      <c r="F150" s="14"/>
    </row>
    <row r="151" spans="1:6" ht="15" customHeight="1" x14ac:dyDescent="0.25">
      <c r="A151" s="3" t="s">
        <v>158</v>
      </c>
      <c r="B151" s="5" t="s">
        <v>275</v>
      </c>
      <c r="C151" s="2" t="s">
        <v>143</v>
      </c>
      <c r="D151" s="14"/>
      <c r="E151" s="14"/>
      <c r="F151" s="14"/>
    </row>
    <row r="152" spans="1:6" ht="15" customHeight="1" x14ac:dyDescent="0.25">
      <c r="A152" s="3" t="s">
        <v>159</v>
      </c>
      <c r="B152" s="5" t="s">
        <v>276</v>
      </c>
      <c r="C152" s="2" t="s">
        <v>143</v>
      </c>
      <c r="D152" s="14"/>
      <c r="E152" s="14"/>
      <c r="F152" s="14"/>
    </row>
    <row r="153" spans="1:6" ht="31.5" customHeight="1" x14ac:dyDescent="0.25">
      <c r="A153" s="314" t="s">
        <v>0</v>
      </c>
      <c r="B153" s="314" t="s">
        <v>1</v>
      </c>
      <c r="C153" s="314" t="s">
        <v>116</v>
      </c>
      <c r="D153" s="319" t="s">
        <v>117</v>
      </c>
      <c r="E153" s="320"/>
      <c r="F153" s="321"/>
    </row>
    <row r="154" spans="1:6" ht="38.25" x14ac:dyDescent="0.25">
      <c r="A154" s="315"/>
      <c r="B154" s="315"/>
      <c r="C154" s="315"/>
      <c r="D154" s="9" t="s">
        <v>118</v>
      </c>
      <c r="E154" s="9" t="s">
        <v>119</v>
      </c>
      <c r="F154" s="9" t="s">
        <v>120</v>
      </c>
    </row>
    <row r="155" spans="1:6" x14ac:dyDescent="0.25">
      <c r="A155" s="7">
        <v>1</v>
      </c>
      <c r="B155" s="7">
        <v>2</v>
      </c>
      <c r="C155" s="7">
        <v>3</v>
      </c>
      <c r="D155" s="7">
        <v>4</v>
      </c>
      <c r="E155" s="7">
        <v>5</v>
      </c>
      <c r="F155" s="7">
        <v>6</v>
      </c>
    </row>
    <row r="156" spans="1:6" ht="39" x14ac:dyDescent="0.25">
      <c r="A156" s="3" t="s">
        <v>277</v>
      </c>
      <c r="B156" s="5" t="s">
        <v>278</v>
      </c>
      <c r="C156" s="2" t="s">
        <v>149</v>
      </c>
      <c r="D156" s="14"/>
      <c r="E156" s="14"/>
      <c r="F156" s="14"/>
    </row>
    <row r="157" spans="1:6" ht="15" customHeight="1" x14ac:dyDescent="0.25">
      <c r="A157" s="3" t="s">
        <v>158</v>
      </c>
      <c r="B157" s="5" t="s">
        <v>279</v>
      </c>
      <c r="C157" s="2" t="s">
        <v>149</v>
      </c>
      <c r="D157" s="14"/>
      <c r="E157" s="14"/>
      <c r="F157" s="14"/>
    </row>
    <row r="158" spans="1:6" ht="15" customHeight="1" x14ac:dyDescent="0.25">
      <c r="A158" s="3" t="s">
        <v>159</v>
      </c>
      <c r="B158" s="5" t="s">
        <v>280</v>
      </c>
      <c r="C158" s="2" t="s">
        <v>149</v>
      </c>
      <c r="D158" s="14"/>
      <c r="E158" s="14"/>
      <c r="F158" s="14"/>
    </row>
    <row r="159" spans="1:6" ht="39" x14ac:dyDescent="0.25">
      <c r="A159" s="3" t="s">
        <v>281</v>
      </c>
      <c r="B159" s="5" t="s">
        <v>282</v>
      </c>
      <c r="C159" s="2" t="s">
        <v>140</v>
      </c>
      <c r="D159" s="14"/>
      <c r="E159" s="14"/>
      <c r="F159" s="14"/>
    </row>
    <row r="160" spans="1:6" ht="16.5" customHeight="1" x14ac:dyDescent="0.25">
      <c r="A160" s="3" t="s">
        <v>158</v>
      </c>
      <c r="B160" s="5" t="s">
        <v>283</v>
      </c>
      <c r="C160" s="2" t="s">
        <v>140</v>
      </c>
      <c r="D160" s="14"/>
      <c r="E160" s="14"/>
      <c r="F160" s="14"/>
    </row>
    <row r="161" spans="1:6" ht="16.5" customHeight="1" x14ac:dyDescent="0.25">
      <c r="A161" s="3" t="s">
        <v>159</v>
      </c>
      <c r="B161" s="5" t="s">
        <v>284</v>
      </c>
      <c r="C161" s="2" t="s">
        <v>140</v>
      </c>
      <c r="D161" s="14"/>
      <c r="E161" s="14"/>
      <c r="F161" s="14"/>
    </row>
    <row r="162" spans="1:6" ht="26.25" x14ac:dyDescent="0.25">
      <c r="A162" s="3" t="s">
        <v>285</v>
      </c>
      <c r="B162" s="5" t="s">
        <v>286</v>
      </c>
      <c r="C162" s="2" t="s">
        <v>143</v>
      </c>
      <c r="D162" s="14"/>
      <c r="E162" s="14"/>
      <c r="F162" s="14"/>
    </row>
    <row r="163" spans="1:6" ht="26.25" x14ac:dyDescent="0.25">
      <c r="A163" s="3" t="s">
        <v>287</v>
      </c>
      <c r="B163" s="5" t="s">
        <v>288</v>
      </c>
      <c r="C163" s="2" t="s">
        <v>143</v>
      </c>
      <c r="D163" s="14"/>
      <c r="E163" s="14"/>
      <c r="F163" s="14"/>
    </row>
    <row r="164" spans="1:6" ht="26.25" x14ac:dyDescent="0.25">
      <c r="A164" s="3" t="s">
        <v>289</v>
      </c>
      <c r="B164" s="5" t="s">
        <v>290</v>
      </c>
      <c r="C164" s="2" t="s">
        <v>149</v>
      </c>
      <c r="D164" s="14"/>
      <c r="E164" s="14"/>
      <c r="F164" s="14"/>
    </row>
    <row r="165" spans="1:6" ht="26.25" x14ac:dyDescent="0.25">
      <c r="A165" s="3" t="s">
        <v>291</v>
      </c>
      <c r="B165" s="5" t="s">
        <v>292</v>
      </c>
      <c r="C165" s="2" t="s">
        <v>149</v>
      </c>
      <c r="D165" s="14"/>
      <c r="E165" s="14"/>
      <c r="F165" s="14"/>
    </row>
    <row r="166" spans="1:6" ht="39" x14ac:dyDescent="0.25">
      <c r="A166" s="3" t="s">
        <v>293</v>
      </c>
      <c r="B166" s="5" t="s">
        <v>294</v>
      </c>
      <c r="C166" s="2" t="s">
        <v>149</v>
      </c>
      <c r="D166" s="14"/>
      <c r="E166" s="14"/>
      <c r="F166" s="14"/>
    </row>
    <row r="167" spans="1:6" x14ac:dyDescent="0.25">
      <c r="A167" s="3" t="s">
        <v>168</v>
      </c>
      <c r="B167" s="5" t="s">
        <v>295</v>
      </c>
      <c r="C167" s="2" t="s">
        <v>149</v>
      </c>
      <c r="D167" s="14"/>
      <c r="E167" s="14"/>
      <c r="F167" s="14"/>
    </row>
    <row r="168" spans="1:6" ht="15" customHeight="1" x14ac:dyDescent="0.25">
      <c r="A168" s="3" t="s">
        <v>170</v>
      </c>
      <c r="B168" s="5" t="s">
        <v>296</v>
      </c>
      <c r="C168" s="2" t="s">
        <v>149</v>
      </c>
      <c r="D168" s="14"/>
      <c r="E168" s="14"/>
      <c r="F168" s="14"/>
    </row>
    <row r="169" spans="1:6" ht="26.25" x14ac:dyDescent="0.25">
      <c r="A169" s="3" t="s">
        <v>172</v>
      </c>
      <c r="B169" s="5" t="s">
        <v>297</v>
      </c>
      <c r="C169" s="2" t="s">
        <v>149</v>
      </c>
      <c r="D169" s="14"/>
      <c r="E169" s="14"/>
      <c r="F169" s="14"/>
    </row>
    <row r="170" spans="1:6" ht="26.25" x14ac:dyDescent="0.25">
      <c r="A170" s="3" t="s">
        <v>298</v>
      </c>
      <c r="B170" s="5" t="s">
        <v>299</v>
      </c>
      <c r="C170" s="2" t="s">
        <v>140</v>
      </c>
      <c r="D170" s="14"/>
      <c r="E170" s="14"/>
      <c r="F170" s="14"/>
    </row>
    <row r="171" spans="1:6" ht="26.25" x14ac:dyDescent="0.25">
      <c r="A171" s="3" t="s">
        <v>300</v>
      </c>
      <c r="B171" s="5" t="s">
        <v>301</v>
      </c>
      <c r="C171" s="2" t="s">
        <v>140</v>
      </c>
      <c r="D171" s="14"/>
      <c r="E171" s="14"/>
      <c r="F171" s="14"/>
    </row>
    <row r="172" spans="1:6" ht="39" x14ac:dyDescent="0.25">
      <c r="A172" s="3" t="s">
        <v>302</v>
      </c>
      <c r="B172" s="5" t="s">
        <v>303</v>
      </c>
      <c r="C172" s="2" t="s">
        <v>149</v>
      </c>
      <c r="D172" s="14"/>
      <c r="E172" s="14"/>
      <c r="F172" s="14"/>
    </row>
    <row r="173" spans="1:6" ht="39" x14ac:dyDescent="0.25">
      <c r="A173" s="3" t="s">
        <v>304</v>
      </c>
      <c r="B173" s="5" t="s">
        <v>305</v>
      </c>
      <c r="C173" s="2" t="s">
        <v>149</v>
      </c>
      <c r="D173" s="14"/>
      <c r="E173" s="14"/>
      <c r="F173" s="14"/>
    </row>
    <row r="174" spans="1:6" ht="39" x14ac:dyDescent="0.25">
      <c r="A174" s="3" t="s">
        <v>306</v>
      </c>
      <c r="B174" s="5" t="s">
        <v>307</v>
      </c>
      <c r="C174" s="2" t="s">
        <v>143</v>
      </c>
      <c r="D174" s="14"/>
      <c r="E174" s="14"/>
      <c r="F174" s="14"/>
    </row>
    <row r="175" spans="1:6" ht="26.25" x14ac:dyDescent="0.25">
      <c r="A175" s="3" t="s">
        <v>308</v>
      </c>
      <c r="B175" s="5" t="s">
        <v>309</v>
      </c>
      <c r="C175" s="2" t="s">
        <v>143</v>
      </c>
      <c r="D175" s="14"/>
      <c r="E175" s="14"/>
      <c r="F175" s="14"/>
    </row>
    <row r="176" spans="1:6" ht="39" x14ac:dyDescent="0.25">
      <c r="A176" s="3" t="s">
        <v>310</v>
      </c>
      <c r="B176" s="5" t="s">
        <v>311</v>
      </c>
      <c r="C176" s="2" t="s">
        <v>143</v>
      </c>
      <c r="D176" s="14"/>
      <c r="E176" s="14"/>
      <c r="F176" s="14"/>
    </row>
    <row r="177" spans="1:6" x14ac:dyDescent="0.25">
      <c r="A177" s="3" t="s">
        <v>312</v>
      </c>
      <c r="B177" s="5" t="s">
        <v>313</v>
      </c>
      <c r="C177" s="2" t="s">
        <v>143</v>
      </c>
      <c r="D177" s="14"/>
      <c r="E177" s="14"/>
      <c r="F177" s="14"/>
    </row>
    <row r="178" spans="1:6" ht="27" customHeight="1" x14ac:dyDescent="0.25">
      <c r="A178" s="314" t="s">
        <v>0</v>
      </c>
      <c r="B178" s="314" t="s">
        <v>1</v>
      </c>
      <c r="C178" s="314" t="s">
        <v>116</v>
      </c>
      <c r="D178" s="316" t="s">
        <v>117</v>
      </c>
      <c r="E178" s="317"/>
      <c r="F178" s="318"/>
    </row>
    <row r="179" spans="1:6" ht="51" x14ac:dyDescent="0.25">
      <c r="A179" s="315"/>
      <c r="B179" s="315"/>
      <c r="C179" s="315"/>
      <c r="D179" s="6" t="s">
        <v>118</v>
      </c>
      <c r="E179" s="6" t="s">
        <v>347</v>
      </c>
      <c r="F179" s="6" t="s">
        <v>120</v>
      </c>
    </row>
    <row r="180" spans="1:6" x14ac:dyDescent="0.25">
      <c r="A180" s="7">
        <v>1</v>
      </c>
      <c r="B180" s="7">
        <v>2</v>
      </c>
      <c r="C180" s="7">
        <v>3</v>
      </c>
      <c r="D180" s="7">
        <v>4</v>
      </c>
      <c r="E180" s="7">
        <v>5</v>
      </c>
      <c r="F180" s="7">
        <v>6</v>
      </c>
    </row>
    <row r="181" spans="1:6" ht="51.75" x14ac:dyDescent="0.25">
      <c r="A181" s="3" t="s">
        <v>314</v>
      </c>
      <c r="B181" s="5" t="s">
        <v>315</v>
      </c>
      <c r="C181" s="2" t="s">
        <v>149</v>
      </c>
      <c r="D181" s="14"/>
      <c r="E181" s="14"/>
      <c r="F181" s="14"/>
    </row>
    <row r="182" spans="1:6" ht="26.25" x14ac:dyDescent="0.25">
      <c r="A182" s="3" t="s">
        <v>316</v>
      </c>
      <c r="B182" s="5" t="s">
        <v>317</v>
      </c>
      <c r="C182" s="2" t="s">
        <v>149</v>
      </c>
      <c r="D182" s="14"/>
      <c r="E182" s="14"/>
      <c r="F182" s="14"/>
    </row>
    <row r="183" spans="1:6" ht="51.75" x14ac:dyDescent="0.25">
      <c r="A183" s="3" t="s">
        <v>318</v>
      </c>
      <c r="B183" s="5" t="s">
        <v>319</v>
      </c>
      <c r="C183" s="2" t="s">
        <v>149</v>
      </c>
      <c r="D183" s="14"/>
      <c r="E183" s="14"/>
      <c r="F183" s="14"/>
    </row>
    <row r="184" spans="1:6" ht="51.75" x14ac:dyDescent="0.25">
      <c r="A184" s="3" t="s">
        <v>320</v>
      </c>
      <c r="B184" s="5" t="s">
        <v>321</v>
      </c>
      <c r="C184" s="2" t="s">
        <v>149</v>
      </c>
      <c r="D184" s="14"/>
      <c r="E184" s="14"/>
      <c r="F184" s="14"/>
    </row>
    <row r="185" spans="1:6" ht="39" x14ac:dyDescent="0.25">
      <c r="A185" s="3" t="s">
        <v>322</v>
      </c>
      <c r="B185" s="5" t="s">
        <v>323</v>
      </c>
      <c r="C185" s="2" t="s">
        <v>149</v>
      </c>
      <c r="D185" s="14"/>
      <c r="E185" s="14"/>
      <c r="F185" s="14"/>
    </row>
    <row r="186" spans="1:6" x14ac:dyDescent="0.25">
      <c r="A186" s="3" t="s">
        <v>324</v>
      </c>
      <c r="B186" s="5" t="s">
        <v>325</v>
      </c>
      <c r="C186" s="2" t="s">
        <v>149</v>
      </c>
      <c r="D186" s="14"/>
      <c r="E186" s="14"/>
      <c r="F186" s="14"/>
    </row>
    <row r="187" spans="1:6" ht="39" x14ac:dyDescent="0.25">
      <c r="A187" s="3" t="s">
        <v>326</v>
      </c>
      <c r="B187" s="5" t="s">
        <v>327</v>
      </c>
      <c r="C187" s="2" t="s">
        <v>149</v>
      </c>
      <c r="D187" s="14"/>
      <c r="E187" s="14"/>
      <c r="F187" s="14"/>
    </row>
    <row r="188" spans="1:6" ht="26.25" x14ac:dyDescent="0.25">
      <c r="A188" s="3" t="s">
        <v>328</v>
      </c>
      <c r="B188" s="5" t="s">
        <v>329</v>
      </c>
      <c r="C188" s="2" t="s">
        <v>143</v>
      </c>
      <c r="D188" s="14"/>
      <c r="E188" s="14"/>
      <c r="F188" s="14"/>
    </row>
    <row r="189" spans="1:6" ht="15" customHeight="1" x14ac:dyDescent="0.25">
      <c r="A189" s="3" t="s">
        <v>330</v>
      </c>
      <c r="B189" s="5" t="s">
        <v>331</v>
      </c>
      <c r="C189" s="2" t="s">
        <v>143</v>
      </c>
      <c r="D189" s="14"/>
      <c r="E189" s="14"/>
      <c r="F189" s="14"/>
    </row>
    <row r="190" spans="1:6" ht="39" x14ac:dyDescent="0.25">
      <c r="A190" s="3" t="s">
        <v>332</v>
      </c>
      <c r="B190" s="5" t="s">
        <v>333</v>
      </c>
      <c r="C190" s="2" t="s">
        <v>143</v>
      </c>
      <c r="D190" s="14"/>
      <c r="E190" s="14"/>
      <c r="F190" s="14"/>
    </row>
    <row r="191" spans="1:6" ht="26.25" x14ac:dyDescent="0.25">
      <c r="A191" s="3" t="s">
        <v>334</v>
      </c>
      <c r="B191" s="5" t="s">
        <v>335</v>
      </c>
      <c r="C191" s="2" t="s">
        <v>143</v>
      </c>
      <c r="D191" s="14"/>
      <c r="E191" s="14"/>
      <c r="F191" s="14"/>
    </row>
    <row r="192" spans="1:6" ht="39" x14ac:dyDescent="0.25">
      <c r="A192" s="3" t="s">
        <v>336</v>
      </c>
      <c r="B192" s="5" t="s">
        <v>337</v>
      </c>
      <c r="C192" s="2" t="s">
        <v>123</v>
      </c>
      <c r="D192" s="14"/>
      <c r="E192" s="14"/>
      <c r="F192" s="14"/>
    </row>
    <row r="193" spans="1:6" ht="26.25" x14ac:dyDescent="0.25">
      <c r="A193" s="3" t="s">
        <v>338</v>
      </c>
      <c r="B193" s="5" t="s">
        <v>339</v>
      </c>
      <c r="C193" s="2" t="s">
        <v>149</v>
      </c>
      <c r="D193" s="14"/>
      <c r="E193" s="14"/>
      <c r="F193" s="14"/>
    </row>
    <row r="194" spans="1:6" ht="26.25" x14ac:dyDescent="0.25">
      <c r="A194" s="3" t="s">
        <v>340</v>
      </c>
      <c r="B194" s="5" t="s">
        <v>341</v>
      </c>
      <c r="C194" s="2" t="s">
        <v>143</v>
      </c>
      <c r="D194" s="14"/>
      <c r="E194" s="14"/>
      <c r="F194" s="14"/>
    </row>
    <row r="195" spans="1:6" x14ac:dyDescent="0.25">
      <c r="A195" s="3" t="s">
        <v>342</v>
      </c>
      <c r="B195" s="5" t="s">
        <v>343</v>
      </c>
      <c r="C195" s="2" t="s">
        <v>143</v>
      </c>
      <c r="D195" s="14"/>
      <c r="E195" s="14"/>
      <c r="F195" s="14"/>
    </row>
    <row r="196" spans="1:6" x14ac:dyDescent="0.25">
      <c r="A196" s="3" t="s">
        <v>344</v>
      </c>
      <c r="B196" s="5" t="s">
        <v>345</v>
      </c>
      <c r="C196" s="2" t="s">
        <v>143</v>
      </c>
      <c r="D196" s="14"/>
      <c r="E196" s="14"/>
      <c r="F196" s="14"/>
    </row>
  </sheetData>
  <mergeCells count="40">
    <mergeCell ref="A78:A79"/>
    <mergeCell ref="B78:B79"/>
    <mergeCell ref="C78:C79"/>
    <mergeCell ref="D78:F78"/>
    <mergeCell ref="A32:F32"/>
    <mergeCell ref="B56:B57"/>
    <mergeCell ref="A56:A57"/>
    <mergeCell ref="C56:C57"/>
    <mergeCell ref="D56:F56"/>
    <mergeCell ref="A126:A127"/>
    <mergeCell ref="B126:B127"/>
    <mergeCell ref="C126:C127"/>
    <mergeCell ref="D126:F126"/>
    <mergeCell ref="A101:A102"/>
    <mergeCell ref="B101:B102"/>
    <mergeCell ref="C101:C102"/>
    <mergeCell ref="D101:F101"/>
    <mergeCell ref="A178:A179"/>
    <mergeCell ref="B178:B179"/>
    <mergeCell ref="C178:C179"/>
    <mergeCell ref="D178:F178"/>
    <mergeCell ref="A153:A154"/>
    <mergeCell ref="B153:B154"/>
    <mergeCell ref="C153:C154"/>
    <mergeCell ref="D153:F153"/>
    <mergeCell ref="A1:F1"/>
    <mergeCell ref="A2:F2"/>
    <mergeCell ref="A4:F4"/>
    <mergeCell ref="A3:F3"/>
    <mergeCell ref="A6:A7"/>
    <mergeCell ref="B6:B7"/>
    <mergeCell ref="C6:C7"/>
    <mergeCell ref="D6:F6"/>
    <mergeCell ref="A30:F30"/>
    <mergeCell ref="A5:F5"/>
    <mergeCell ref="A29:F29"/>
    <mergeCell ref="A33:A34"/>
    <mergeCell ref="B33:B34"/>
    <mergeCell ref="C33:C34"/>
    <mergeCell ref="D33:F33"/>
  </mergeCells>
  <pageMargins left="0.70866141732283472" right="0.70866141732283472" top="0.15748031496062992" bottom="0.15748031496062992" header="0.31496062992125984" footer="0.31496062992125984"/>
  <pageSetup paperSize="9" scale="80" orientation="landscape" r:id="rId1"/>
  <rowBreaks count="7" manualBreakCount="7">
    <brk id="28" max="16383" man="1"/>
    <brk id="55" max="16383" man="1"/>
    <brk id="77" max="16383" man="1"/>
    <brk id="100" max="16383" man="1"/>
    <brk id="125" max="16383" man="1"/>
    <brk id="152" max="16383" man="1"/>
    <brk id="1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39"/>
  <sheetViews>
    <sheetView view="pageBreakPreview" zoomScaleNormal="8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23" sqref="D23"/>
    </sheetView>
  </sheetViews>
  <sheetFormatPr defaultRowHeight="15" x14ac:dyDescent="0.25"/>
  <cols>
    <col min="1" max="1" width="41.42578125" customWidth="1"/>
    <col min="3" max="3" width="13.5703125" customWidth="1"/>
    <col min="4" max="4" width="11.5703125" customWidth="1"/>
    <col min="5" max="5" width="13.7109375" customWidth="1"/>
    <col min="6" max="6" width="16.5703125" customWidth="1"/>
    <col min="7" max="7" width="13.28515625" customWidth="1"/>
    <col min="8" max="8" width="16.42578125" customWidth="1"/>
    <col min="9" max="9" width="12.28515625" customWidth="1"/>
    <col min="10" max="10" width="12.42578125" customWidth="1"/>
    <col min="11" max="11" width="10.85546875" bestFit="1" customWidth="1"/>
    <col min="12" max="12" width="13.5703125" customWidth="1"/>
    <col min="13" max="13" width="16.140625" customWidth="1"/>
    <col min="14" max="14" width="14.42578125" customWidth="1"/>
    <col min="15" max="15" width="14" customWidth="1"/>
    <col min="16" max="16" width="13.28515625" style="202" bestFit="1" customWidth="1"/>
    <col min="17" max="17" width="14.5703125" style="202" customWidth="1"/>
  </cols>
  <sheetData>
    <row r="1" spans="1:17" ht="15.75" x14ac:dyDescent="0.25">
      <c r="A1" s="311" t="s">
        <v>351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7" ht="15.75" x14ac:dyDescent="0.25">
      <c r="A2" s="311" t="s">
        <v>352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</row>
    <row r="3" spans="1:17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7" x14ac:dyDescent="0.25">
      <c r="A4" s="10"/>
      <c r="B4" s="10"/>
      <c r="C4" s="10"/>
      <c r="D4" s="10"/>
      <c r="E4" s="10"/>
      <c r="F4" s="10"/>
      <c r="G4" s="324" t="s">
        <v>353</v>
      </c>
      <c r="H4" s="324"/>
      <c r="I4" s="324"/>
      <c r="J4" s="324"/>
      <c r="K4" s="324"/>
      <c r="L4" s="324"/>
      <c r="M4" s="324"/>
      <c r="N4" s="324"/>
      <c r="O4" s="324"/>
    </row>
    <row r="5" spans="1:17" ht="49.5" customHeight="1" x14ac:dyDescent="0.25">
      <c r="A5" s="314" t="s">
        <v>354</v>
      </c>
      <c r="B5" s="322" t="s">
        <v>1</v>
      </c>
      <c r="C5" s="322" t="s">
        <v>363</v>
      </c>
      <c r="D5" s="322" t="s">
        <v>355</v>
      </c>
      <c r="E5" s="322" t="s">
        <v>359</v>
      </c>
      <c r="F5" s="319" t="s">
        <v>364</v>
      </c>
      <c r="G5" s="320"/>
      <c r="H5" s="320"/>
      <c r="I5" s="321"/>
      <c r="J5" s="319" t="s">
        <v>356</v>
      </c>
      <c r="K5" s="321"/>
      <c r="L5" s="319" t="s">
        <v>357</v>
      </c>
      <c r="M5" s="320"/>
      <c r="N5" s="320"/>
      <c r="O5" s="321"/>
    </row>
    <row r="6" spans="1:17" ht="89.25" x14ac:dyDescent="0.25">
      <c r="A6" s="315"/>
      <c r="B6" s="323"/>
      <c r="C6" s="323"/>
      <c r="D6" s="323"/>
      <c r="E6" s="323"/>
      <c r="F6" s="6" t="s">
        <v>43</v>
      </c>
      <c r="G6" s="6" t="s">
        <v>360</v>
      </c>
      <c r="H6" s="6" t="s">
        <v>45</v>
      </c>
      <c r="I6" s="6" t="s">
        <v>358</v>
      </c>
      <c r="J6" s="6" t="s">
        <v>361</v>
      </c>
      <c r="K6" s="6" t="s">
        <v>365</v>
      </c>
      <c r="L6" s="6" t="s">
        <v>43</v>
      </c>
      <c r="M6" s="6" t="s">
        <v>362</v>
      </c>
      <c r="N6" s="6" t="s">
        <v>45</v>
      </c>
      <c r="O6" s="6" t="s">
        <v>358</v>
      </c>
    </row>
    <row r="7" spans="1:17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</row>
    <row r="8" spans="1:17" s="16" customFormat="1" ht="84" customHeight="1" x14ac:dyDescent="0.25">
      <c r="A8" s="52" t="s">
        <v>387</v>
      </c>
      <c r="B8" s="53" t="s">
        <v>524</v>
      </c>
      <c r="C8" s="54"/>
      <c r="D8" s="54"/>
      <c r="E8" s="53"/>
      <c r="F8" s="55">
        <f t="shared" ref="F8:O8" si="0">F9+F19+F23</f>
        <v>1043389.1</v>
      </c>
      <c r="G8" s="55">
        <f t="shared" si="0"/>
        <v>480861.47629000002</v>
      </c>
      <c r="H8" s="55">
        <f t="shared" si="0"/>
        <v>36764.36</v>
      </c>
      <c r="I8" s="55">
        <f t="shared" si="0"/>
        <v>123955</v>
      </c>
      <c r="J8" s="55">
        <f t="shared" si="0"/>
        <v>1052174.6499999999</v>
      </c>
      <c r="K8" s="55">
        <f t="shared" si="0"/>
        <v>147931.85649000001</v>
      </c>
      <c r="L8" s="55">
        <f t="shared" si="0"/>
        <v>21850</v>
      </c>
      <c r="M8" s="55">
        <f t="shared" si="0"/>
        <v>116252.39649000001</v>
      </c>
      <c r="N8" s="55">
        <f t="shared" si="0"/>
        <v>9829.4599999999991</v>
      </c>
      <c r="O8" s="55">
        <f t="shared" si="0"/>
        <v>585.89</v>
      </c>
      <c r="P8" s="203"/>
      <c r="Q8" s="203"/>
    </row>
    <row r="9" spans="1:17" s="16" customFormat="1" ht="38.25" x14ac:dyDescent="0.25">
      <c r="A9" s="52" t="s">
        <v>388</v>
      </c>
      <c r="B9" s="53" t="s">
        <v>523</v>
      </c>
      <c r="C9" s="54"/>
      <c r="D9" s="54"/>
      <c r="E9" s="53"/>
      <c r="F9" s="55">
        <f>SUM(F12:F18)</f>
        <v>1043389.1</v>
      </c>
      <c r="G9" s="55">
        <f>SUM(G12:G18)</f>
        <v>289633.26389</v>
      </c>
      <c r="H9" s="55"/>
      <c r="I9" s="55"/>
      <c r="J9" s="55">
        <f>SUM(J12:J18)</f>
        <v>551669.62599999993</v>
      </c>
      <c r="K9" s="55">
        <f>SUM(K12:K18)</f>
        <v>125437.67714000001</v>
      </c>
      <c r="L9" s="55">
        <f>SUM(L12:L18)</f>
        <v>21850</v>
      </c>
      <c r="M9" s="55">
        <f>SUM(M12:M18)</f>
        <v>103587.67714000001</v>
      </c>
      <c r="N9" s="54"/>
      <c r="O9" s="54"/>
      <c r="P9" s="203"/>
      <c r="Q9" s="203"/>
    </row>
    <row r="10" spans="1:17" s="16" customFormat="1" ht="54.75" customHeight="1" x14ac:dyDescent="0.25">
      <c r="A10" s="56" t="s">
        <v>389</v>
      </c>
      <c r="B10" s="53" t="s">
        <v>525</v>
      </c>
      <c r="C10" s="54"/>
      <c r="D10" s="54"/>
      <c r="E10" s="53"/>
      <c r="F10" s="55">
        <f>F9</f>
        <v>1043389.1</v>
      </c>
      <c r="G10" s="55">
        <f>G9</f>
        <v>289633.26389</v>
      </c>
      <c r="H10" s="55"/>
      <c r="I10" s="55"/>
      <c r="J10" s="55">
        <f>J9</f>
        <v>551669.62599999993</v>
      </c>
      <c r="K10" s="55">
        <f>K9</f>
        <v>125437.67714000001</v>
      </c>
      <c r="L10" s="55">
        <f>L9</f>
        <v>21850</v>
      </c>
      <c r="M10" s="55">
        <f>M9</f>
        <v>103587.67714000001</v>
      </c>
      <c r="N10" s="54"/>
      <c r="O10" s="54"/>
      <c r="P10" s="203"/>
      <c r="Q10" s="203"/>
    </row>
    <row r="11" spans="1:17" s="16" customFormat="1" x14ac:dyDescent="0.25">
      <c r="A11" s="56" t="s">
        <v>390</v>
      </c>
      <c r="B11" s="53" t="s">
        <v>526</v>
      </c>
      <c r="C11" s="54"/>
      <c r="D11" s="54"/>
      <c r="E11" s="53"/>
      <c r="F11" s="55"/>
      <c r="G11" s="55"/>
      <c r="H11" s="55"/>
      <c r="I11" s="55"/>
      <c r="J11" s="55"/>
      <c r="K11" s="55"/>
      <c r="L11" s="55"/>
      <c r="M11" s="55"/>
      <c r="N11" s="54"/>
      <c r="O11" s="54"/>
      <c r="P11" s="203"/>
      <c r="Q11" s="203"/>
    </row>
    <row r="12" spans="1:17" s="16" customFormat="1" ht="48" hidden="1" customHeight="1" x14ac:dyDescent="0.25">
      <c r="A12" s="70" t="s">
        <v>482</v>
      </c>
      <c r="B12" s="57" t="s">
        <v>15</v>
      </c>
      <c r="C12" s="58"/>
      <c r="D12" s="59"/>
      <c r="E12" s="57"/>
      <c r="F12" s="60"/>
      <c r="G12" s="60"/>
      <c r="H12" s="60"/>
      <c r="I12" s="60"/>
      <c r="J12" s="60"/>
      <c r="K12" s="60"/>
      <c r="L12" s="60"/>
      <c r="M12" s="60"/>
      <c r="N12" s="58"/>
      <c r="O12" s="58"/>
      <c r="P12" s="203"/>
      <c r="Q12" s="203"/>
    </row>
    <row r="13" spans="1:17" s="16" customFormat="1" ht="54.75" x14ac:dyDescent="0.25">
      <c r="A13" s="177" t="s">
        <v>512</v>
      </c>
      <c r="B13" s="57" t="s">
        <v>527</v>
      </c>
      <c r="C13" s="58" t="s">
        <v>393</v>
      </c>
      <c r="D13" s="59" t="s">
        <v>468</v>
      </c>
      <c r="E13" s="57" t="s">
        <v>415</v>
      </c>
      <c r="F13" s="60">
        <v>0</v>
      </c>
      <c r="G13" s="60">
        <v>51486.750999999997</v>
      </c>
      <c r="H13" s="60"/>
      <c r="I13" s="60"/>
      <c r="J13" s="60">
        <v>45544.131999999998</v>
      </c>
      <c r="K13" s="60">
        <v>0</v>
      </c>
      <c r="L13" s="60">
        <v>0</v>
      </c>
      <c r="M13" s="60">
        <v>0</v>
      </c>
      <c r="N13" s="58"/>
      <c r="O13" s="58"/>
      <c r="P13" s="200">
        <v>42777.14</v>
      </c>
      <c r="Q13" s="204">
        <f>J13-P13</f>
        <v>2766.9919999999984</v>
      </c>
    </row>
    <row r="14" spans="1:17" s="16" customFormat="1" ht="56.25" customHeight="1" x14ac:dyDescent="0.25">
      <c r="A14" s="177" t="s">
        <v>513</v>
      </c>
      <c r="B14" s="57" t="s">
        <v>529</v>
      </c>
      <c r="C14" s="58" t="s">
        <v>393</v>
      </c>
      <c r="D14" s="59" t="s">
        <v>470</v>
      </c>
      <c r="E14" s="57" t="s">
        <v>415</v>
      </c>
      <c r="F14" s="60">
        <v>294200</v>
      </c>
      <c r="G14" s="60">
        <v>21541.77</v>
      </c>
      <c r="H14" s="60"/>
      <c r="I14" s="60"/>
      <c r="J14" s="60">
        <v>321087.44099999999</v>
      </c>
      <c r="K14" s="60">
        <v>0</v>
      </c>
      <c r="L14" s="60">
        <v>0</v>
      </c>
      <c r="M14" s="60">
        <v>0</v>
      </c>
      <c r="N14" s="58"/>
      <c r="O14" s="58"/>
      <c r="P14" s="200">
        <v>311102.13</v>
      </c>
      <c r="Q14" s="204">
        <f t="shared" ref="Q14:Q29" si="1">J14-P14</f>
        <v>9985.310999999987</v>
      </c>
    </row>
    <row r="15" spans="1:17" s="16" customFormat="1" ht="54.75" x14ac:dyDescent="0.25">
      <c r="A15" s="177" t="s">
        <v>514</v>
      </c>
      <c r="B15" s="57" t="s">
        <v>528</v>
      </c>
      <c r="C15" s="58" t="s">
        <v>393</v>
      </c>
      <c r="D15" s="59" t="s">
        <v>472</v>
      </c>
      <c r="E15" s="57" t="s">
        <v>415</v>
      </c>
      <c r="F15" s="60">
        <v>179700</v>
      </c>
      <c r="G15" s="60">
        <v>20059.025000000001</v>
      </c>
      <c r="H15" s="60"/>
      <c r="I15" s="60"/>
      <c r="J15" s="60">
        <v>107771.811</v>
      </c>
      <c r="K15" s="60">
        <v>19202.377339999999</v>
      </c>
      <c r="L15" s="60">
        <v>0</v>
      </c>
      <c r="M15" s="60">
        <v>19202.377339999999</v>
      </c>
      <c r="N15" s="58"/>
      <c r="O15" s="58"/>
      <c r="P15" s="200">
        <v>81459.759999999995</v>
      </c>
      <c r="Q15" s="204">
        <f t="shared" si="1"/>
        <v>26312.051000000007</v>
      </c>
    </row>
    <row r="16" spans="1:17" s="16" customFormat="1" ht="54.75" x14ac:dyDescent="0.25">
      <c r="A16" s="177" t="s">
        <v>515</v>
      </c>
      <c r="B16" s="57" t="s">
        <v>530</v>
      </c>
      <c r="C16" s="58" t="s">
        <v>393</v>
      </c>
      <c r="D16" s="59" t="s">
        <v>474</v>
      </c>
      <c r="E16" s="57" t="s">
        <v>415</v>
      </c>
      <c r="F16" s="60">
        <v>491500</v>
      </c>
      <c r="G16" s="60">
        <v>144845.71789</v>
      </c>
      <c r="H16" s="60"/>
      <c r="I16" s="60"/>
      <c r="J16" s="60">
        <v>39264.392</v>
      </c>
      <c r="K16" s="60">
        <v>95321.897800000006</v>
      </c>
      <c r="L16" s="60">
        <v>20000</v>
      </c>
      <c r="M16" s="60">
        <v>75321.897800000006</v>
      </c>
      <c r="N16" s="58"/>
      <c r="O16" s="58"/>
      <c r="P16" s="201">
        <v>12063.23</v>
      </c>
      <c r="Q16" s="204">
        <f t="shared" si="1"/>
        <v>27201.162</v>
      </c>
    </row>
    <row r="17" spans="1:17" s="16" customFormat="1" ht="52.5" customHeight="1" x14ac:dyDescent="0.25">
      <c r="A17" s="177" t="s">
        <v>516</v>
      </c>
      <c r="B17" s="57" t="s">
        <v>531</v>
      </c>
      <c r="C17" s="58" t="s">
        <v>393</v>
      </c>
      <c r="D17" s="59" t="s">
        <v>475</v>
      </c>
      <c r="E17" s="57" t="s">
        <v>476</v>
      </c>
      <c r="F17" s="60">
        <v>77989.100000000006</v>
      </c>
      <c r="G17" s="60">
        <v>51700</v>
      </c>
      <c r="H17" s="60"/>
      <c r="I17" s="60"/>
      <c r="J17" s="60">
        <v>38001.85</v>
      </c>
      <c r="K17" s="60">
        <v>10913.402</v>
      </c>
      <c r="L17" s="60">
        <v>1850</v>
      </c>
      <c r="M17" s="60">
        <v>9063.402</v>
      </c>
      <c r="N17" s="58"/>
      <c r="O17" s="58"/>
      <c r="P17" s="201">
        <v>19472.689999999999</v>
      </c>
      <c r="Q17" s="204">
        <f t="shared" si="1"/>
        <v>18529.16</v>
      </c>
    </row>
    <row r="18" spans="1:17" s="16" customFormat="1" ht="39" hidden="1" x14ac:dyDescent="0.25">
      <c r="A18" s="177" t="s">
        <v>391</v>
      </c>
      <c r="B18" s="57" t="s">
        <v>24</v>
      </c>
      <c r="C18" s="58"/>
      <c r="D18" s="61"/>
      <c r="E18" s="57"/>
      <c r="F18" s="60"/>
      <c r="G18" s="60"/>
      <c r="H18" s="60"/>
      <c r="I18" s="60"/>
      <c r="J18" s="60">
        <v>0</v>
      </c>
      <c r="K18" s="60">
        <v>0</v>
      </c>
      <c r="L18" s="60">
        <v>0</v>
      </c>
      <c r="M18" s="60">
        <v>0</v>
      </c>
      <c r="N18" s="58"/>
      <c r="O18" s="58"/>
      <c r="P18" s="203"/>
      <c r="Q18" s="204">
        <f t="shared" si="1"/>
        <v>0</v>
      </c>
    </row>
    <row r="19" spans="1:17" s="16" customFormat="1" ht="26.25" hidden="1" x14ac:dyDescent="0.25">
      <c r="A19" s="56" t="s">
        <v>481</v>
      </c>
      <c r="B19" s="53" t="s">
        <v>25</v>
      </c>
      <c r="C19" s="54"/>
      <c r="D19" s="54"/>
      <c r="E19" s="53"/>
      <c r="F19" s="55">
        <f>F20+F22+F21</f>
        <v>0</v>
      </c>
      <c r="G19" s="55">
        <f>G20+G22+G21</f>
        <v>0</v>
      </c>
      <c r="H19" s="55"/>
      <c r="I19" s="55"/>
      <c r="J19" s="55">
        <f>J20</f>
        <v>0</v>
      </c>
      <c r="K19" s="55">
        <f>K20+K22+K21</f>
        <v>0</v>
      </c>
      <c r="L19" s="55">
        <f>L20+L22+L21</f>
        <v>0</v>
      </c>
      <c r="M19" s="55">
        <f>M20+M22+M21</f>
        <v>0</v>
      </c>
      <c r="N19" s="54"/>
      <c r="O19" s="54"/>
      <c r="P19" s="203"/>
      <c r="Q19" s="204">
        <f t="shared" si="1"/>
        <v>0</v>
      </c>
    </row>
    <row r="20" spans="1:17" s="16" customFormat="1" hidden="1" x14ac:dyDescent="0.25">
      <c r="A20" s="177"/>
      <c r="B20" s="57"/>
      <c r="C20" s="58"/>
      <c r="D20" s="61"/>
      <c r="E20" s="57"/>
      <c r="F20" s="60"/>
      <c r="G20" s="60"/>
      <c r="H20" s="60"/>
      <c r="I20" s="60"/>
      <c r="J20" s="60"/>
      <c r="K20" s="60"/>
      <c r="L20" s="60"/>
      <c r="M20" s="60"/>
      <c r="N20" s="58"/>
      <c r="O20" s="58"/>
      <c r="P20" s="203"/>
      <c r="Q20" s="204">
        <f t="shared" si="1"/>
        <v>0</v>
      </c>
    </row>
    <row r="21" spans="1:17" s="16" customFormat="1" hidden="1" x14ac:dyDescent="0.25">
      <c r="A21" s="177"/>
      <c r="B21" s="57"/>
      <c r="C21" s="58"/>
      <c r="D21" s="59"/>
      <c r="E21" s="57"/>
      <c r="F21" s="60"/>
      <c r="G21" s="60"/>
      <c r="H21" s="60"/>
      <c r="I21" s="60"/>
      <c r="J21" s="60"/>
      <c r="K21" s="60"/>
      <c r="L21" s="60"/>
      <c r="M21" s="60"/>
      <c r="N21" s="58"/>
      <c r="O21" s="58"/>
      <c r="P21" s="203"/>
      <c r="Q21" s="204">
        <f t="shared" si="1"/>
        <v>0</v>
      </c>
    </row>
    <row r="22" spans="1:17" s="16" customFormat="1" hidden="1" x14ac:dyDescent="0.25">
      <c r="A22" s="177"/>
      <c r="B22" s="57"/>
      <c r="C22" s="58"/>
      <c r="D22" s="59"/>
      <c r="E22" s="57"/>
      <c r="F22" s="60"/>
      <c r="G22" s="60"/>
      <c r="H22" s="60"/>
      <c r="I22" s="60"/>
      <c r="J22" s="60"/>
      <c r="K22" s="60"/>
      <c r="L22" s="60"/>
      <c r="M22" s="60"/>
      <c r="N22" s="58"/>
      <c r="O22" s="58"/>
      <c r="P22" s="203"/>
      <c r="Q22" s="204">
        <f t="shared" si="1"/>
        <v>0</v>
      </c>
    </row>
    <row r="23" spans="1:17" s="16" customFormat="1" ht="38.25" x14ac:dyDescent="0.25">
      <c r="A23" s="52" t="s">
        <v>392</v>
      </c>
      <c r="B23" s="53" t="s">
        <v>24</v>
      </c>
      <c r="C23" s="54"/>
      <c r="D23" s="54"/>
      <c r="E23" s="53"/>
      <c r="F23" s="55">
        <f t="shared" ref="F23:O23" si="2">SUM(F24:F33)</f>
        <v>0</v>
      </c>
      <c r="G23" s="55">
        <f>SUM(G24:G33)</f>
        <v>191228.21239999999</v>
      </c>
      <c r="H23" s="55">
        <f t="shared" si="2"/>
        <v>36764.36</v>
      </c>
      <c r="I23" s="55">
        <f t="shared" si="2"/>
        <v>123955</v>
      </c>
      <c r="J23" s="55">
        <f t="shared" si="2"/>
        <v>500505.02399999998</v>
      </c>
      <c r="K23" s="55">
        <f t="shared" si="2"/>
        <v>22494.179349999999</v>
      </c>
      <c r="L23" s="55">
        <f t="shared" si="2"/>
        <v>0</v>
      </c>
      <c r="M23" s="55">
        <f t="shared" si="2"/>
        <v>12664.719349999999</v>
      </c>
      <c r="N23" s="55">
        <f t="shared" si="2"/>
        <v>9829.4599999999991</v>
      </c>
      <c r="O23" s="55">
        <f t="shared" si="2"/>
        <v>585.89</v>
      </c>
      <c r="P23" s="203"/>
      <c r="Q23" s="204">
        <f t="shared" si="1"/>
        <v>500505.02399999998</v>
      </c>
    </row>
    <row r="24" spans="1:17" s="16" customFormat="1" ht="51.75" x14ac:dyDescent="0.25">
      <c r="A24" s="177" t="s">
        <v>477</v>
      </c>
      <c r="B24" s="57" t="s">
        <v>25</v>
      </c>
      <c r="C24" s="58" t="s">
        <v>393</v>
      </c>
      <c r="D24" s="59" t="s">
        <v>478</v>
      </c>
      <c r="E24" s="57" t="s">
        <v>419</v>
      </c>
      <c r="F24" s="60">
        <v>0</v>
      </c>
      <c r="G24" s="60">
        <v>134520</v>
      </c>
      <c r="H24" s="60"/>
      <c r="I24" s="60"/>
      <c r="J24" s="60">
        <f>34229.484+94792.24</f>
        <v>129021.724</v>
      </c>
      <c r="K24" s="60">
        <v>12664.719349999999</v>
      </c>
      <c r="L24" s="60">
        <v>0</v>
      </c>
      <c r="M24" s="60">
        <v>12664.719349999999</v>
      </c>
      <c r="N24" s="58"/>
      <c r="O24" s="58"/>
      <c r="P24" s="200">
        <v>129021.72</v>
      </c>
      <c r="Q24" s="204">
        <f t="shared" si="1"/>
        <v>4.0000000008149073E-3</v>
      </c>
    </row>
    <row r="25" spans="1:17" s="16" customFormat="1" ht="39" x14ac:dyDescent="0.25">
      <c r="A25" s="177" t="s">
        <v>483</v>
      </c>
      <c r="B25" s="62" t="s">
        <v>26</v>
      </c>
      <c r="C25" s="58"/>
      <c r="D25" s="59"/>
      <c r="E25" s="57" t="s">
        <v>419</v>
      </c>
      <c r="F25" s="60">
        <v>0</v>
      </c>
      <c r="G25" s="60">
        <v>56708.212399999997</v>
      </c>
      <c r="H25" s="60"/>
      <c r="I25" s="60"/>
      <c r="J25" s="60"/>
      <c r="K25" s="60"/>
      <c r="L25" s="60"/>
      <c r="M25" s="60"/>
      <c r="N25" s="58"/>
      <c r="O25" s="58"/>
      <c r="P25" s="203"/>
      <c r="Q25" s="204">
        <f t="shared" si="1"/>
        <v>0</v>
      </c>
    </row>
    <row r="26" spans="1:17" ht="39" hidden="1" x14ac:dyDescent="0.25">
      <c r="A26" s="177" t="s">
        <v>384</v>
      </c>
      <c r="B26" s="62" t="s">
        <v>8</v>
      </c>
      <c r="C26" s="58"/>
      <c r="D26" s="58"/>
      <c r="E26" s="57"/>
      <c r="F26" s="58"/>
      <c r="G26" s="58"/>
      <c r="H26" s="63"/>
      <c r="I26" s="63"/>
      <c r="J26" s="63"/>
      <c r="K26" s="63"/>
      <c r="L26" s="63"/>
      <c r="M26" s="63"/>
      <c r="N26" s="58"/>
      <c r="O26" s="58"/>
      <c r="Q26" s="204">
        <f t="shared" si="1"/>
        <v>0</v>
      </c>
    </row>
    <row r="27" spans="1:17" ht="39" hidden="1" x14ac:dyDescent="0.25">
      <c r="A27" s="177" t="s">
        <v>385</v>
      </c>
      <c r="B27" s="62" t="s">
        <v>11</v>
      </c>
      <c r="C27" s="58"/>
      <c r="D27" s="58"/>
      <c r="E27" s="57"/>
      <c r="F27" s="58"/>
      <c r="G27" s="58"/>
      <c r="H27" s="63"/>
      <c r="I27" s="63"/>
      <c r="J27" s="63"/>
      <c r="K27" s="63"/>
      <c r="L27" s="63"/>
      <c r="M27" s="63"/>
      <c r="N27" s="58"/>
      <c r="O27" s="58"/>
      <c r="Q27" s="204">
        <f t="shared" si="1"/>
        <v>0</v>
      </c>
    </row>
    <row r="28" spans="1:17" ht="51.75" hidden="1" x14ac:dyDescent="0.25">
      <c r="A28" s="177" t="s">
        <v>386</v>
      </c>
      <c r="B28" s="62" t="s">
        <v>12</v>
      </c>
      <c r="C28" s="58"/>
      <c r="D28" s="58"/>
      <c r="E28" s="57"/>
      <c r="F28" s="58"/>
      <c r="G28" s="58"/>
      <c r="H28" s="63"/>
      <c r="I28" s="63"/>
      <c r="J28" s="63"/>
      <c r="K28" s="63"/>
      <c r="L28" s="63"/>
      <c r="M28" s="63"/>
      <c r="N28" s="58"/>
      <c r="O28" s="58"/>
      <c r="Q28" s="204">
        <f t="shared" si="1"/>
        <v>0</v>
      </c>
    </row>
    <row r="29" spans="1:17" ht="38.25" x14ac:dyDescent="0.25">
      <c r="A29" s="64" t="s">
        <v>416</v>
      </c>
      <c r="B29" s="176" t="s">
        <v>27</v>
      </c>
      <c r="C29" s="182" t="s">
        <v>123</v>
      </c>
      <c r="D29" s="182">
        <v>2.63</v>
      </c>
      <c r="E29" s="176" t="s">
        <v>419</v>
      </c>
      <c r="F29" s="65" t="s">
        <v>500</v>
      </c>
      <c r="G29" s="65" t="s">
        <v>500</v>
      </c>
      <c r="H29" s="65">
        <v>36764.36</v>
      </c>
      <c r="I29" s="65">
        <v>123955</v>
      </c>
      <c r="J29" s="65">
        <v>371483.3</v>
      </c>
      <c r="K29" s="65">
        <v>9829.4599999999991</v>
      </c>
      <c r="L29" s="65">
        <v>0</v>
      </c>
      <c r="M29" s="65">
        <v>0</v>
      </c>
      <c r="N29" s="65">
        <v>9829.4599999999991</v>
      </c>
      <c r="O29" s="65">
        <v>585.89</v>
      </c>
      <c r="P29" s="205">
        <v>371483.3</v>
      </c>
      <c r="Q29" s="204">
        <f t="shared" si="1"/>
        <v>0</v>
      </c>
    </row>
    <row r="30" spans="1:17" ht="38.25" hidden="1" x14ac:dyDescent="0.25">
      <c r="A30" s="64" t="s">
        <v>417</v>
      </c>
      <c r="B30" s="176" t="s">
        <v>17</v>
      </c>
      <c r="C30" s="182"/>
      <c r="D30" s="182"/>
      <c r="E30" s="176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7" ht="51" hidden="1" x14ac:dyDescent="0.25">
      <c r="A31" s="64" t="s">
        <v>418</v>
      </c>
      <c r="B31" s="176" t="s">
        <v>18</v>
      </c>
      <c r="C31" s="182"/>
      <c r="D31" s="182"/>
      <c r="E31" s="176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7" ht="51" hidden="1" x14ac:dyDescent="0.25">
      <c r="A32" s="66" t="s">
        <v>420</v>
      </c>
      <c r="B32" s="176" t="s">
        <v>20</v>
      </c>
      <c r="C32" s="182"/>
      <c r="D32" s="182"/>
      <c r="E32" s="176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7" ht="38.25" hidden="1" x14ac:dyDescent="0.25">
      <c r="A33" s="66" t="s">
        <v>421</v>
      </c>
      <c r="B33" s="176" t="s">
        <v>21</v>
      </c>
      <c r="C33" s="182"/>
      <c r="D33" s="182"/>
      <c r="E33" s="176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7" x14ac:dyDescent="0.25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</row>
    <row r="35" spans="1:17" s="206" customFormat="1" x14ac:dyDescent="0.25">
      <c r="A35" s="168" t="s">
        <v>517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207"/>
      <c r="Q35" s="207"/>
    </row>
    <row r="36" spans="1:17" s="206" customFormat="1" x14ac:dyDescent="0.25">
      <c r="A36" s="168" t="s">
        <v>518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207"/>
      <c r="Q36" s="207"/>
    </row>
    <row r="37" spans="1:17" s="206" customFormat="1" x14ac:dyDescent="0.25">
      <c r="A37" s="168" t="s">
        <v>519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207"/>
      <c r="Q37" s="207"/>
    </row>
    <row r="38" spans="1:17" s="206" customFormat="1" x14ac:dyDescent="0.25">
      <c r="A38" s="168" t="s">
        <v>520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207"/>
      <c r="Q38" s="207"/>
    </row>
    <row r="39" spans="1:17" s="206" customFormat="1" x14ac:dyDescent="0.25">
      <c r="A39" s="168" t="s">
        <v>521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207"/>
      <c r="Q39" s="207"/>
    </row>
  </sheetData>
  <mergeCells count="11">
    <mergeCell ref="B5:B6"/>
    <mergeCell ref="A1:O1"/>
    <mergeCell ref="A2:O2"/>
    <mergeCell ref="G4:O4"/>
    <mergeCell ref="A5:A6"/>
    <mergeCell ref="L5:O5"/>
    <mergeCell ref="E5:E6"/>
    <mergeCell ref="D5:D6"/>
    <mergeCell ref="C5:C6"/>
    <mergeCell ref="F5:I5"/>
    <mergeCell ref="J5:K5"/>
  </mergeCells>
  <pageMargins left="0.70866141732283472" right="0.70866141732283472" top="0.15748031496062992" bottom="0" header="0.31496062992125984" footer="0.31496062992125984"/>
  <pageSetup paperSize="9" scale="5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31"/>
  <sheetViews>
    <sheetView tabSelected="1" view="pageBreakPreview" topLeftCell="A7" zoomScale="110" zoomScaleNormal="100" zoomScaleSheetLayoutView="110" workbookViewId="0">
      <selection activeCell="B16" sqref="B16"/>
    </sheetView>
  </sheetViews>
  <sheetFormatPr defaultRowHeight="15" x14ac:dyDescent="0.25"/>
  <cols>
    <col min="1" max="1" width="37.42578125" style="164" customWidth="1"/>
    <col min="2" max="4" width="9.140625" style="164"/>
    <col min="5" max="5" width="11.5703125" style="164" customWidth="1"/>
    <col min="6" max="7" width="9.140625" style="164"/>
    <col min="8" max="8" width="12" style="164" customWidth="1"/>
    <col min="9" max="9" width="15.7109375" style="164" customWidth="1"/>
    <col min="10" max="10" width="12.85546875" style="164" customWidth="1"/>
    <col min="11" max="11" width="14" style="164" customWidth="1"/>
    <col min="12" max="12" width="11.85546875" style="164" hidden="1" customWidth="1"/>
    <col min="13" max="13" width="13.7109375" style="164" bestFit="1" customWidth="1"/>
    <col min="14" max="16384" width="9.140625" style="164"/>
  </cols>
  <sheetData>
    <row r="1" spans="1:13" ht="15.75" x14ac:dyDescent="0.25">
      <c r="A1" s="311" t="s">
        <v>366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3" ht="15.75" x14ac:dyDescent="0.25">
      <c r="A2" s="311" t="s">
        <v>367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</row>
    <row r="3" spans="1:13" x14ac:dyDescent="0.25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</row>
    <row r="4" spans="1:13" x14ac:dyDescent="0.25">
      <c r="A4" s="167"/>
      <c r="B4" s="167"/>
      <c r="C4" s="324" t="s">
        <v>353</v>
      </c>
      <c r="D4" s="324"/>
      <c r="E4" s="324"/>
      <c r="F4" s="324"/>
      <c r="G4" s="324"/>
      <c r="H4" s="324"/>
      <c r="I4" s="324"/>
      <c r="J4" s="324"/>
      <c r="K4" s="324"/>
    </row>
    <row r="5" spans="1:13" ht="25.5" customHeight="1" x14ac:dyDescent="0.25">
      <c r="A5" s="309" t="s">
        <v>368</v>
      </c>
      <c r="B5" s="310" t="s">
        <v>1</v>
      </c>
      <c r="C5" s="310" t="s">
        <v>377</v>
      </c>
      <c r="D5" s="310" t="s">
        <v>355</v>
      </c>
      <c r="E5" s="310" t="s">
        <v>369</v>
      </c>
      <c r="F5" s="310" t="s">
        <v>370</v>
      </c>
      <c r="G5" s="310"/>
      <c r="H5" s="310"/>
      <c r="I5" s="310"/>
      <c r="J5" s="310"/>
      <c r="K5" s="322" t="s">
        <v>522</v>
      </c>
      <c r="L5" s="322" t="s">
        <v>371</v>
      </c>
    </row>
    <row r="6" spans="1:13" ht="89.25" x14ac:dyDescent="0.25">
      <c r="A6" s="309"/>
      <c r="B6" s="310"/>
      <c r="C6" s="310"/>
      <c r="D6" s="310"/>
      <c r="E6" s="310"/>
      <c r="F6" s="165" t="s">
        <v>372</v>
      </c>
      <c r="G6" s="165" t="s">
        <v>373</v>
      </c>
      <c r="H6" s="165" t="s">
        <v>374</v>
      </c>
      <c r="I6" s="165" t="s">
        <v>375</v>
      </c>
      <c r="J6" s="165" t="s">
        <v>376</v>
      </c>
      <c r="K6" s="323"/>
      <c r="L6" s="323"/>
    </row>
    <row r="7" spans="1:13" x14ac:dyDescent="0.25">
      <c r="A7" s="166">
        <v>1</v>
      </c>
      <c r="B7" s="166">
        <v>2</v>
      </c>
      <c r="C7" s="166">
        <v>3</v>
      </c>
      <c r="D7" s="166">
        <v>4</v>
      </c>
      <c r="E7" s="166">
        <v>5</v>
      </c>
      <c r="F7" s="166">
        <v>6</v>
      </c>
      <c r="G7" s="166">
        <v>7</v>
      </c>
      <c r="H7" s="166">
        <v>8</v>
      </c>
      <c r="I7" s="166">
        <v>9</v>
      </c>
      <c r="J7" s="166">
        <v>10</v>
      </c>
      <c r="K7" s="166">
        <v>11</v>
      </c>
      <c r="L7" s="188" t="s">
        <v>508</v>
      </c>
    </row>
    <row r="8" spans="1:13" ht="54.75" customHeight="1" x14ac:dyDescent="0.25">
      <c r="A8" s="173" t="s">
        <v>394</v>
      </c>
      <c r="B8" s="176" t="s">
        <v>8</v>
      </c>
      <c r="C8" s="182" t="s">
        <v>123</v>
      </c>
      <c r="D8" s="182">
        <v>82.8</v>
      </c>
      <c r="E8" s="176" t="s">
        <v>419</v>
      </c>
      <c r="F8" s="182">
        <v>82.8</v>
      </c>
      <c r="G8" s="182">
        <f>42.027+13.684</f>
        <v>55.710999999999999</v>
      </c>
      <c r="H8" s="182">
        <v>39.533000000000001</v>
      </c>
      <c r="I8" s="182"/>
      <c r="J8" s="182"/>
      <c r="K8" s="209">
        <f>K9</f>
        <v>2841587.1</v>
      </c>
      <c r="L8" s="182">
        <v>4740890</v>
      </c>
    </row>
    <row r="9" spans="1:13" ht="56.25" customHeight="1" x14ac:dyDescent="0.25">
      <c r="A9" s="173" t="s">
        <v>389</v>
      </c>
      <c r="B9" s="176" t="s">
        <v>11</v>
      </c>
      <c r="C9" s="182" t="s">
        <v>123</v>
      </c>
      <c r="D9" s="182">
        <v>82.8</v>
      </c>
      <c r="E9" s="176" t="s">
        <v>419</v>
      </c>
      <c r="F9" s="182">
        <v>82.8</v>
      </c>
      <c r="G9" s="182">
        <f>42.027+13.684</f>
        <v>55.710999999999999</v>
      </c>
      <c r="H9" s="182">
        <v>39.533000000000001</v>
      </c>
      <c r="I9" s="182"/>
      <c r="J9" s="182"/>
      <c r="K9" s="209">
        <v>2841587.1</v>
      </c>
      <c r="L9" s="182">
        <v>4740890</v>
      </c>
      <c r="M9" s="208"/>
    </row>
    <row r="10" spans="1:13" ht="64.5" hidden="1" x14ac:dyDescent="0.25">
      <c r="A10" s="333" t="s">
        <v>509</v>
      </c>
      <c r="B10" s="176"/>
      <c r="C10" s="182" t="s">
        <v>123</v>
      </c>
      <c r="D10" s="182">
        <v>42.027000000000001</v>
      </c>
      <c r="E10" s="176" t="s">
        <v>480</v>
      </c>
      <c r="F10" s="182"/>
      <c r="G10" s="182">
        <v>42.027000000000001</v>
      </c>
      <c r="H10" s="182"/>
      <c r="I10" s="182"/>
      <c r="J10" s="182"/>
      <c r="K10" s="334">
        <v>346434.02799999999</v>
      </c>
      <c r="L10" s="190">
        <v>1099475.3540000001</v>
      </c>
    </row>
    <row r="11" spans="1:13" s="168" customFormat="1" ht="64.5" hidden="1" x14ac:dyDescent="0.25">
      <c r="A11" s="177" t="s">
        <v>510</v>
      </c>
      <c r="B11" s="176"/>
      <c r="C11" s="182" t="s">
        <v>123</v>
      </c>
      <c r="D11" s="178">
        <v>3.1240000000000001</v>
      </c>
      <c r="E11" s="179" t="s">
        <v>414</v>
      </c>
      <c r="F11" s="179"/>
      <c r="G11" s="178">
        <v>3.1240000000000001</v>
      </c>
      <c r="H11" s="178"/>
      <c r="I11" s="178"/>
      <c r="J11" s="182"/>
      <c r="K11" s="335">
        <v>263155.24099999998</v>
      </c>
      <c r="L11" s="194">
        <v>2035505.05</v>
      </c>
    </row>
    <row r="12" spans="1:13" s="168" customFormat="1" ht="64.5" hidden="1" x14ac:dyDescent="0.25">
      <c r="A12" s="177" t="s">
        <v>511</v>
      </c>
      <c r="B12" s="176"/>
      <c r="C12" s="182" t="s">
        <v>123</v>
      </c>
      <c r="D12" s="178">
        <v>10.56</v>
      </c>
      <c r="E12" s="179" t="s">
        <v>414</v>
      </c>
      <c r="F12" s="179"/>
      <c r="G12" s="178">
        <v>10.56</v>
      </c>
      <c r="H12" s="178"/>
      <c r="I12" s="178"/>
      <c r="J12" s="182"/>
      <c r="K12" s="335">
        <v>232991.08163999999</v>
      </c>
      <c r="L12" s="194">
        <v>523456.08163999999</v>
      </c>
    </row>
    <row r="13" spans="1:13" ht="51.75" x14ac:dyDescent="0.25">
      <c r="A13" s="177" t="s">
        <v>467</v>
      </c>
      <c r="B13" s="176" t="s">
        <v>525</v>
      </c>
      <c r="C13" s="182" t="s">
        <v>123</v>
      </c>
      <c r="D13" s="178">
        <v>2.2000000000000002</v>
      </c>
      <c r="E13" s="179" t="s">
        <v>415</v>
      </c>
      <c r="F13" s="179"/>
      <c r="G13" s="178"/>
      <c r="H13" s="178">
        <v>2.2000000000000002</v>
      </c>
      <c r="I13" s="178"/>
      <c r="J13" s="178"/>
      <c r="K13" s="199">
        <v>357529.38500000001</v>
      </c>
      <c r="L13" s="183">
        <v>357529.38500000001</v>
      </c>
    </row>
    <row r="14" spans="1:13" ht="51.75" x14ac:dyDescent="0.25">
      <c r="A14" s="177" t="s">
        <v>469</v>
      </c>
      <c r="B14" s="176" t="s">
        <v>526</v>
      </c>
      <c r="C14" s="182" t="s">
        <v>123</v>
      </c>
      <c r="D14" s="178">
        <v>6.06</v>
      </c>
      <c r="E14" s="179" t="s">
        <v>415</v>
      </c>
      <c r="F14" s="179"/>
      <c r="G14" s="178"/>
      <c r="H14" s="178">
        <v>6.06</v>
      </c>
      <c r="I14" s="178"/>
      <c r="J14" s="178"/>
      <c r="K14" s="199">
        <v>533800.57499999995</v>
      </c>
      <c r="L14" s="183">
        <v>533800.57499999995</v>
      </c>
    </row>
    <row r="15" spans="1:13" ht="51.75" x14ac:dyDescent="0.25">
      <c r="A15" s="177" t="s">
        <v>471</v>
      </c>
      <c r="B15" s="176" t="s">
        <v>527</v>
      </c>
      <c r="C15" s="182" t="s">
        <v>123</v>
      </c>
      <c r="D15" s="178">
        <v>13.153</v>
      </c>
      <c r="E15" s="179" t="s">
        <v>415</v>
      </c>
      <c r="F15" s="179"/>
      <c r="G15" s="178"/>
      <c r="H15" s="178">
        <v>13.153</v>
      </c>
      <c r="I15" s="178"/>
      <c r="J15" s="178"/>
      <c r="K15" s="199">
        <v>567355.12100000004</v>
      </c>
      <c r="L15" s="183">
        <v>567355.12100000004</v>
      </c>
    </row>
    <row r="16" spans="1:13" ht="51.75" x14ac:dyDescent="0.25">
      <c r="A16" s="177" t="s">
        <v>473</v>
      </c>
      <c r="B16" s="176" t="s">
        <v>529</v>
      </c>
      <c r="C16" s="182" t="s">
        <v>123</v>
      </c>
      <c r="D16" s="178">
        <v>18.12</v>
      </c>
      <c r="E16" s="179" t="s">
        <v>415</v>
      </c>
      <c r="F16" s="179"/>
      <c r="G16" s="178"/>
      <c r="H16" s="178">
        <v>18.12</v>
      </c>
      <c r="I16" s="178"/>
      <c r="J16" s="178"/>
      <c r="K16" s="199">
        <v>1382901.977</v>
      </c>
      <c r="L16" s="183">
        <v>1382901.977</v>
      </c>
    </row>
    <row r="17" spans="1:12" ht="64.5" hidden="1" x14ac:dyDescent="0.25">
      <c r="A17" s="191" t="s">
        <v>507</v>
      </c>
      <c r="B17" s="189"/>
      <c r="C17" s="192" t="s">
        <v>123</v>
      </c>
      <c r="D17" s="192">
        <v>18</v>
      </c>
      <c r="E17" s="193" t="s">
        <v>476</v>
      </c>
      <c r="F17" s="193"/>
      <c r="G17" s="192"/>
      <c r="H17" s="192"/>
      <c r="I17" s="192"/>
      <c r="J17" s="192"/>
      <c r="K17" s="195">
        <v>1056722.5900000001</v>
      </c>
      <c r="L17" s="195">
        <v>2082870.503</v>
      </c>
    </row>
    <row r="18" spans="1:12" s="180" customFormat="1" x14ac:dyDescent="0.25">
      <c r="A18" s="184"/>
      <c r="B18" s="181"/>
      <c r="C18" s="185"/>
      <c r="D18" s="185"/>
      <c r="E18" s="186"/>
      <c r="F18" s="186"/>
      <c r="G18" s="185"/>
      <c r="H18" s="185"/>
      <c r="I18" s="185"/>
      <c r="J18" s="185"/>
      <c r="K18" s="187"/>
      <c r="L18" s="187"/>
    </row>
    <row r="19" spans="1:12" s="180" customFormat="1" ht="26.25" customHeight="1" x14ac:dyDescent="0.25">
      <c r="A19" s="329"/>
      <c r="B19" s="329"/>
      <c r="C19" s="329"/>
      <c r="D19" s="329"/>
      <c r="E19" s="329"/>
      <c r="F19" s="329"/>
      <c r="G19" s="329"/>
      <c r="H19" s="329"/>
      <c r="I19" s="329"/>
      <c r="J19" s="329"/>
      <c r="K19" s="329"/>
      <c r="L19" s="329"/>
    </row>
    <row r="21" spans="1:12" ht="15.75" x14ac:dyDescent="0.25">
      <c r="A21" s="326" t="s">
        <v>501</v>
      </c>
      <c r="B21" s="326"/>
      <c r="C21" s="326"/>
      <c r="D21" s="326"/>
      <c r="E21" s="326"/>
      <c r="F21" s="119"/>
      <c r="G21" s="119"/>
      <c r="H21" s="120"/>
      <c r="I21" s="120"/>
      <c r="J21" s="120"/>
      <c r="K21" s="169"/>
    </row>
    <row r="22" spans="1:12" ht="15.75" x14ac:dyDescent="0.25">
      <c r="A22" s="326" t="s">
        <v>502</v>
      </c>
      <c r="B22" s="326"/>
      <c r="C22" s="326"/>
      <c r="D22" s="326"/>
      <c r="E22" s="326"/>
      <c r="F22" s="121"/>
      <c r="G22" s="121"/>
      <c r="H22" s="121"/>
      <c r="I22" s="327" t="s">
        <v>503</v>
      </c>
      <c r="J22" s="327"/>
      <c r="K22" s="169"/>
    </row>
    <row r="23" spans="1:12" x14ac:dyDescent="0.25">
      <c r="A23" s="175"/>
      <c r="B23" s="175"/>
      <c r="C23" s="169"/>
      <c r="D23" s="169"/>
      <c r="E23" s="169"/>
      <c r="F23" s="169"/>
      <c r="G23" s="169"/>
      <c r="H23" s="169"/>
      <c r="I23" s="169"/>
      <c r="J23" s="169"/>
      <c r="K23" s="169"/>
    </row>
    <row r="24" spans="1:12" x14ac:dyDescent="0.25">
      <c r="A24" s="328" t="s">
        <v>459</v>
      </c>
      <c r="B24" s="328"/>
      <c r="C24" s="169"/>
      <c r="D24" s="169"/>
      <c r="E24" s="169"/>
      <c r="F24" s="169"/>
      <c r="G24" s="169"/>
      <c r="H24" s="169"/>
      <c r="I24" s="169"/>
      <c r="J24" s="169"/>
      <c r="K24" s="169"/>
    </row>
    <row r="25" spans="1:12" x14ac:dyDescent="0.25">
      <c r="A25" s="328" t="s">
        <v>460</v>
      </c>
      <c r="B25" s="328"/>
      <c r="C25" s="169"/>
      <c r="D25" s="169"/>
      <c r="E25" s="169"/>
      <c r="F25" s="169"/>
      <c r="G25" s="169"/>
      <c r="H25" s="169"/>
      <c r="I25" s="169"/>
      <c r="J25" s="169"/>
      <c r="K25" s="169"/>
    </row>
    <row r="26" spans="1:12" x14ac:dyDescent="0.25">
      <c r="A26" s="328" t="s">
        <v>461</v>
      </c>
      <c r="B26" s="328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2" ht="15" customHeight="1" x14ac:dyDescent="0.25">
      <c r="A27" s="328" t="s">
        <v>462</v>
      </c>
      <c r="B27" s="328"/>
      <c r="C27" s="118"/>
      <c r="D27" s="118"/>
      <c r="E27" s="118"/>
      <c r="F27" s="118"/>
      <c r="G27" s="118"/>
      <c r="H27" s="169"/>
      <c r="I27" s="169"/>
      <c r="J27" s="169"/>
      <c r="K27" s="169"/>
    </row>
    <row r="28" spans="1:12" ht="15.75" x14ac:dyDescent="0.25">
      <c r="A28" s="328" t="s">
        <v>463</v>
      </c>
      <c r="B28" s="328"/>
      <c r="C28" s="330" t="s">
        <v>504</v>
      </c>
      <c r="D28" s="330"/>
      <c r="E28" s="330"/>
      <c r="F28" s="330"/>
      <c r="G28" s="330"/>
      <c r="H28" s="122"/>
      <c r="I28" s="122"/>
      <c r="J28" s="170"/>
      <c r="K28" s="170"/>
    </row>
    <row r="29" spans="1:12" ht="30" customHeight="1" x14ac:dyDescent="0.25">
      <c r="A29" s="169"/>
      <c r="B29" s="169"/>
      <c r="C29" s="331"/>
      <c r="D29" s="331"/>
      <c r="E29" s="331"/>
      <c r="F29" s="331"/>
      <c r="G29" s="331"/>
      <c r="H29" s="120"/>
      <c r="I29" s="123" t="s">
        <v>505</v>
      </c>
      <c r="J29" s="332"/>
      <c r="K29" s="332"/>
    </row>
    <row r="30" spans="1:12" x14ac:dyDescent="0.25">
      <c r="A30" s="169"/>
      <c r="B30" s="169"/>
      <c r="C30" s="325" t="s">
        <v>464</v>
      </c>
      <c r="D30" s="325"/>
      <c r="E30" s="325"/>
      <c r="F30" s="325"/>
      <c r="G30" s="325"/>
      <c r="H30" s="171"/>
      <c r="I30" s="174" t="s">
        <v>465</v>
      </c>
      <c r="J30" s="171"/>
      <c r="K30" s="171" t="s">
        <v>466</v>
      </c>
    </row>
    <row r="31" spans="1:12" x14ac:dyDescent="0.25">
      <c r="A31" s="169"/>
      <c r="B31" s="169"/>
      <c r="C31" s="169" t="s">
        <v>506</v>
      </c>
      <c r="D31" s="169"/>
      <c r="E31" s="172">
        <v>42478</v>
      </c>
      <c r="F31" s="169"/>
      <c r="G31" s="169"/>
      <c r="H31" s="169"/>
      <c r="I31" s="169"/>
      <c r="J31" s="169"/>
      <c r="K31" s="169"/>
    </row>
  </sheetData>
  <mergeCells count="23">
    <mergeCell ref="A19:L19"/>
    <mergeCell ref="L5:L6"/>
    <mergeCell ref="A27:B27"/>
    <mergeCell ref="A28:B28"/>
    <mergeCell ref="C28:G29"/>
    <mergeCell ref="J29:K29"/>
    <mergeCell ref="C30:G30"/>
    <mergeCell ref="A21:E21"/>
    <mergeCell ref="A22:E22"/>
    <mergeCell ref="I22:J22"/>
    <mergeCell ref="A24:B24"/>
    <mergeCell ref="A25:B25"/>
    <mergeCell ref="A26:B26"/>
    <mergeCell ref="A1:K1"/>
    <mergeCell ref="A2:K2"/>
    <mergeCell ref="C4:K4"/>
    <mergeCell ref="A5:A6"/>
    <mergeCell ref="B5:B6"/>
    <mergeCell ref="C5:C6"/>
    <mergeCell ref="D5:D6"/>
    <mergeCell ref="E5:E6"/>
    <mergeCell ref="F5:J5"/>
    <mergeCell ref="K5:K6"/>
  </mergeCells>
  <pageMargins left="0.7" right="0.7" top="0.75" bottom="0.75" header="0.3" footer="0.3"/>
  <pageSetup paperSize="9"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стр.2_9_Разд.1_3 (2)</vt:lpstr>
      <vt:lpstr>стр.10_17_Разд.4</vt:lpstr>
      <vt:lpstr>стр.18_Разд.5</vt:lpstr>
      <vt:lpstr>стр.19_Разд.6</vt:lpstr>
      <vt:lpstr>стр.1!Область_печати</vt:lpstr>
      <vt:lpstr>стр.18_Разд.5!Область_печати</vt:lpstr>
      <vt:lpstr>стр.19_Разд.6!Область_печати</vt:lpstr>
      <vt:lpstr>'стр.2_9_Разд.1_3 (2)'!Область_печати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Чепелюк Денис Александрович</dc:creator>
  <cp:lastModifiedBy>Чепелюк Денис Александрович</cp:lastModifiedBy>
  <cp:lastPrinted>2016-05-12T03:13:42Z</cp:lastPrinted>
  <dcterms:created xsi:type="dcterms:W3CDTF">2015-04-15T06:27:26Z</dcterms:created>
  <dcterms:modified xsi:type="dcterms:W3CDTF">2016-05-12T03:15:15Z</dcterms:modified>
</cp:coreProperties>
</file>